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38000096 HOSP SAN RAFAEL DE LETICIA\"/>
    </mc:Choice>
  </mc:AlternateContent>
  <xr:revisionPtr revIDLastSave="0" documentId="13_ncr:1_{F68BEAD4-2035-4586-A824-9010D0E9F287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2" r:id="rId1"/>
    <sheet name="ESTADO CADA FACT" sheetId="3" r:id="rId2"/>
    <sheet name="FOR-CSA-018" sheetId="4" r:id="rId3"/>
    <sheet name="CIRCULAR 030" sheetId="5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5" l="1"/>
  <c r="G32" i="5"/>
  <c r="C32" i="5"/>
  <c r="G31" i="5"/>
  <c r="C31" i="5"/>
  <c r="G30" i="5"/>
  <c r="C30" i="5"/>
  <c r="I23" i="5"/>
  <c r="H23" i="5"/>
  <c r="I22" i="5"/>
  <c r="H22" i="5"/>
  <c r="I21" i="5"/>
  <c r="H21" i="5"/>
  <c r="I20" i="5"/>
  <c r="H20" i="5"/>
  <c r="I19" i="5"/>
  <c r="H19" i="5"/>
  <c r="I18" i="5"/>
  <c r="I24" i="5" s="1"/>
  <c r="H18" i="5"/>
  <c r="H17" i="5" s="1"/>
  <c r="I17" i="5"/>
  <c r="C17" i="5"/>
  <c r="I30" i="4"/>
  <c r="H30" i="4"/>
  <c r="I28" i="4"/>
  <c r="H28" i="4"/>
  <c r="I25" i="4"/>
  <c r="I32" i="4" s="1"/>
  <c r="I33" i="4" s="1"/>
  <c r="H25" i="4"/>
  <c r="H32" i="4" s="1"/>
  <c r="H33" i="4" s="1"/>
  <c r="C11" i="5"/>
  <c r="C9" i="4"/>
  <c r="C9" i="5" s="1"/>
  <c r="H24" i="5" l="1"/>
</calcChain>
</file>

<file path=xl/sharedStrings.xml><?xml version="1.0" encoding="utf-8"?>
<sst xmlns="http://schemas.openxmlformats.org/spreadsheetml/2006/main" count="126" uniqueCount="99">
  <si>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</si>
  <si>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</si>
  <si>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</si>
  <si>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</si>
  <si>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</si>
  <si>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</si>
  <si>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</si>
  <si>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</si>
  <si>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</si>
  <si>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</si>
  <si>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</si>
  <si>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</si>
  <si>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E.S.E. HOSPITAL SAN RAFAEL DE LETICIA</t>
  </si>
  <si>
    <t>HSR</t>
  </si>
  <si>
    <t>Evento</t>
  </si>
  <si>
    <t>Leticia</t>
  </si>
  <si>
    <t xml:space="preserve">URGENCIAS   </t>
  </si>
  <si>
    <t>NO APLICA</t>
  </si>
  <si>
    <t>FACTURA</t>
  </si>
  <si>
    <t>LLAVE</t>
  </si>
  <si>
    <t>ESTADO CARTERA ANTERIOR</t>
  </si>
  <si>
    <t>HOSP SAN RAFAEL DE LETICIA</t>
  </si>
  <si>
    <t>HSR1672014</t>
  </si>
  <si>
    <t>838000096_HSR1672014</t>
  </si>
  <si>
    <t>Finalizada</t>
  </si>
  <si>
    <t>31-60</t>
  </si>
  <si>
    <t>Urgencias</t>
  </si>
  <si>
    <t>URG-2024-69</t>
  </si>
  <si>
    <t>ESTADO EPS 25-04-2025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</si>
  <si>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</si>
  <si>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</si>
  <si>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</si>
  <si>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</si>
  <si>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</si>
  <si>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</si>
  <si>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</si>
  <si>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</si>
  <si>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</si>
  <si>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</si>
  <si>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</si>
  <si>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</si>
  <si>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</si>
  <si>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</si>
  <si>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</si>
  <si>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</si>
  <si>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</si>
  <si>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</si>
  <si>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</si>
  <si>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</si>
  <si>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</si>
  <si>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</si>
  <si>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</si>
  <si>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</si>
  <si>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</si>
  <si>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</si>
  <si>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</si>
  <si>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</si>
  <si>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</si>
  <si>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</si>
  <si>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</si>
  <si>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</si>
  <si>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</si>
  <si>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Factura Pendiente en Programacion de Pago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</si>
  <si>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</si>
  <si>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</si>
  <si>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</si>
  <si>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</si>
  <si>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</si>
  <si>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</si>
  <si>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</si>
  <si>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</si>
  <si>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</si>
  <si>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</si>
  <si>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</si>
  <si>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</si>
  <si>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</si>
  <si>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</si>
  <si>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</si>
  <si>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</si>
  <si>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</si>
  <si>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</si>
  <si>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</si>
  <si>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</si>
  <si>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</si>
  <si>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</si>
  <si>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</si>
  <si>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</si>
  <si>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</si>
  <si>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</si>
  <si>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</si>
  <si>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</si>
  <si>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</si>
  <si>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</si>
  <si>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</si>
  <si>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A continuacion me permito remitir nuestra respuesta al estado de cartera presentado en la fecha: 23/04/2025</t>
  </si>
  <si>
    <t>Señores : HOSP SAN RAFAEL DE LETICIA</t>
  </si>
  <si>
    <t>NIT: 838000096</t>
  </si>
  <si>
    <t>Risoney Barbosa</t>
  </si>
  <si>
    <t>Apoyo area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</si>
</sst>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3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\ _€_-;\-* #,##0\ _€_-;_-* &quot;-&quot;\ _€_-;_-@_-"/>
    <numFmt numFmtId="166" formatCode="_-* #,##0.00\ _€_-;\-* #,##0.00\ _€_-;_-* &quot;-&quot;??\ _€_-;_-@_-"/>
    <numFmt numFmtId="167" formatCode="_-* #,##0_-;\-* #,##0_-;_-* &quot;-&quot;??_-;_-@_-"/>
    <numFmt numFmtId="168" formatCode="dd\-mm\-yy;@"/>
    <numFmt numFmtId="169" formatCode="_-&quot;$&quot;\ * #,##0_-;\-&quot;$&quot;\ * #,##0_-;_-&quot;$&quot;\ * &quot;-&quot;??_-;_-@_-"/>
    <numFmt numFmtId="170" formatCode="* #,##0.00\ ;* \(#,##0.00\);* \-#\ ;@\ "/>
    <numFmt numFmtId="171" formatCode="* #,##0.00\ ;\-* #,##0.00\ ;* \-#\ ;@\ "/>
    <numFmt numFmtId="172" formatCode="&quot; $&quot;* #,##0.00\ ;&quot;-$&quot;* #,##0.00\ ;&quot; $&quot;* \-#\ ;@\ "/>
    <numFmt numFmtId="173" formatCode="&quot; $ &quot;* #,##0.00\ ;&quot; $ &quot;* \(#,##0.00\);&quot; $ &quot;* \-#\ ;@\ "/>
    <numFmt numFmtId="174" formatCode="_-&quot;$&quot;* #,##0.00_-;\-&quot;$&quot;* #,##0.00_-;_-&quot;$&quot;* &quot;-&quot;??_-;_-@_-"/>
    <numFmt numFmtId="175" formatCode="_ * #,##0.00_ ;_ * \-#,##0.00_ ;_ * &quot;-&quot;??_ ;_ @_ "/>
    <numFmt numFmtId="176" formatCode="yyyy\-mm\-dd;@"/>
    <numFmt numFmtId="177" formatCode="&quot;$&quot;\ #,##0"/>
    <numFmt numFmtId="178" formatCode="_-&quot;€&quot;\ * #,##0_-;\-&quot;€&quot;\ * #,##0_-;_-&quot;€&quot;\ * &quot;-&quot;??_-;_-@_-"/>
    <numFmt numFmtId="179" formatCode="_(&quot;$&quot;\ * #,##0_);_(&quot;$&quot;\ * \(#,##0\);_(&quot;$&quot;\ * &quot;-&quot;_);_(@_)"/>
    <numFmt numFmtId="180" formatCode="[$-240A]d&quot; de &quot;mmmm&quot; de &quot;yyyy;@"/>
    <numFmt numFmtId="181" formatCode="&quot;$&quot;\ #,##0;[Red]&quot;$&quot;\ #,##0"/>
    <numFmt numFmtId="182" formatCode="[$$-240A]\ #,##0;\-[$$-240A]\ #,##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sz val="8"/>
      <color theme="1"/>
      <name val="Tahoma"/>
      <family val="2"/>
    </font>
    <font>
      <sz val="11"/>
      <color indexed="8"/>
      <name val="Calibri"/>
      <family val="2"/>
      <charset val="1"/>
    </font>
    <font>
      <sz val="10"/>
      <name val="Mangal"/>
      <family val="2"/>
    </font>
    <font>
      <b/>
      <sz val="8"/>
      <name val="Tahoma"/>
      <family val="2"/>
    </font>
    <font>
      <b/>
      <sz val="18"/>
      <color theme="3"/>
      <name val="Calibri Light"/>
      <family val="2"/>
      <scheme val="maj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Tahoma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8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1" fontId="1" fillId="0" borderId="10">
      <alignment horizontal="center"/>
    </xf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  <xf numFmtId="168" fontId="24" fillId="0" borderId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4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7" fillId="0" borderId="0"/>
    <xf numFmtId="0" fontId="27" fillId="0" borderId="0" applyNumberFormat="0" applyFill="0" applyBorder="0" applyProtection="0">
      <alignment horizontal="left"/>
    </xf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1" fontId="27" fillId="0" borderId="0" applyFill="0" applyBorder="0" applyAlignment="0" applyProtection="0"/>
    <xf numFmtId="171" fontId="27" fillId="0" borderId="0" applyFill="0" applyBorder="0" applyAlignment="0" applyProtection="0"/>
    <xf numFmtId="171" fontId="27" fillId="0" borderId="0" applyFill="0" applyBorder="0" applyAlignment="0" applyProtection="0"/>
    <xf numFmtId="171" fontId="27" fillId="0" borderId="0" applyFill="0" applyBorder="0" applyAlignment="0" applyProtection="0"/>
    <xf numFmtId="171" fontId="27" fillId="0" borderId="0" applyFill="0" applyBorder="0" applyAlignment="0" applyProtection="0"/>
    <xf numFmtId="171" fontId="27" fillId="0" borderId="0" applyFill="0" applyBorder="0" applyAlignment="0" applyProtection="0"/>
    <xf numFmtId="171" fontId="27" fillId="0" borderId="0" applyFill="0" applyBorder="0" applyAlignment="0" applyProtection="0"/>
    <xf numFmtId="171" fontId="27" fillId="0" borderId="0" applyFill="0" applyBorder="0" applyAlignment="0" applyProtection="0"/>
    <xf numFmtId="171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0" fontId="27" fillId="0" borderId="0" applyFill="0" applyBorder="0" applyAlignment="0" applyProtection="0"/>
    <xf numFmtId="173" fontId="27" fillId="0" borderId="0" applyFill="0" applyBorder="0" applyAlignment="0" applyProtection="0"/>
    <xf numFmtId="172" fontId="27" fillId="0" borderId="0" applyFill="0" applyBorder="0" applyAlignment="0" applyProtection="0"/>
    <xf numFmtId="172" fontId="27" fillId="0" borderId="0" applyFill="0" applyBorder="0" applyAlignment="0" applyProtection="0"/>
    <xf numFmtId="172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19" fillId="0" borderId="0" applyFill="0" applyBorder="0" applyAlignment="0" applyProtection="0"/>
    <xf numFmtId="173" fontId="19" fillId="0" borderId="0" applyFill="0" applyBorder="0" applyAlignment="0" applyProtection="0"/>
    <xf numFmtId="173" fontId="19" fillId="0" borderId="0" applyFill="0" applyBorder="0" applyAlignment="0" applyProtection="0"/>
    <xf numFmtId="173" fontId="19" fillId="0" borderId="0" applyFill="0" applyBorder="0" applyAlignment="0" applyProtection="0"/>
    <xf numFmtId="173" fontId="19" fillId="0" borderId="0" applyFill="0" applyBorder="0" applyAlignment="0" applyProtection="0"/>
    <xf numFmtId="173" fontId="19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173" fontId="27" fillId="0" borderId="0" applyFill="0" applyBorder="0" applyAlignment="0" applyProtection="0"/>
    <xf numFmtId="0" fontId="1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36" borderId="11" applyNumberFormat="0" applyAlignment="0" applyProtection="0"/>
    <xf numFmtId="0" fontId="27" fillId="36" borderId="11" applyNumberFormat="0" applyAlignment="0" applyProtection="0"/>
    <xf numFmtId="0" fontId="27" fillId="36" borderId="11" applyNumberFormat="0" applyAlignment="0" applyProtection="0"/>
    <xf numFmtId="0" fontId="27" fillId="36" borderId="11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Protection="0">
      <alignment horizontal="left"/>
    </xf>
    <xf numFmtId="0" fontId="27" fillId="0" borderId="0" applyNumberFormat="0" applyFill="0" applyBorder="0" applyAlignment="0" applyProtection="0"/>
    <xf numFmtId="9" fontId="27" fillId="0" borderId="0" applyFill="0" applyBorder="0" applyAlignment="0" applyProtection="0"/>
    <xf numFmtId="9" fontId="27" fillId="0" borderId="0" applyFill="0" applyBorder="0" applyAlignment="0" applyProtection="0"/>
    <xf numFmtId="9" fontId="27" fillId="0" borderId="0" applyFill="0" applyBorder="0" applyAlignment="0" applyProtection="0"/>
    <xf numFmtId="9" fontId="27" fillId="0" borderId="0" applyFill="0" applyBorder="0" applyAlignment="0" applyProtection="0"/>
    <xf numFmtId="9" fontId="27" fillId="0" borderId="0" applyFill="0" applyBorder="0" applyAlignment="0" applyProtection="0"/>
    <xf numFmtId="9" fontId="27" fillId="0" borderId="0" applyFill="0" applyBorder="0" applyAlignment="0" applyProtection="0"/>
    <xf numFmtId="9" fontId="27" fillId="0" borderId="0" applyFill="0" applyBorder="0" applyAlignment="0" applyProtection="0"/>
    <xf numFmtId="9" fontId="27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5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175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175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0" fontId="19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0" borderId="0"/>
    <xf numFmtId="43" fontId="19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2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0" xfId="0" applyBorder="1"/>
    <xf numFmtId="14" fontId="0" fillId="0" borderId="10" xfId="0" applyNumberFormat="1" applyBorder="1" applyAlignment="1">
      <alignment horizontal="center"/>
    </xf>
    <xf numFmtId="3" fontId="0" fillId="0" borderId="10" xfId="0" applyNumberFormat="1" applyBorder="1"/>
    <xf numFmtId="0" fontId="18" fillId="33" borderId="10" xfId="0" applyFont="1" applyFill="1" applyBorder="1" applyAlignment="1">
      <alignment horizontal="center" wrapText="1"/>
    </xf>
    <xf numFmtId="0" fontId="0" fillId="33" borderId="10" xfId="0" applyFill="1" applyBorder="1" applyAlignment="1">
      <alignment horizontal="center"/>
    </xf>
    <xf numFmtId="3" fontId="16" fillId="0" borderId="10" xfId="0" applyNumberFormat="1" applyFont="1" applyBorder="1"/>
    <xf numFmtId="3" fontId="0" fillId="0" borderId="10" xfId="0" applyNumberFormat="1" applyBorder="1" applyAlignment="1">
      <alignment horizontal="center"/>
    </xf>
    <xf numFmtId="0" fontId="32" fillId="0" borderId="0" xfId="58" applyFont="1" applyAlignment="1">
      <alignment horizontal="centerContinuous" vertical="center"/>
    </xf>
    <xf numFmtId="0" fontId="32" fillId="0" borderId="15" xfId="58" applyFont="1" applyBorder="1" applyAlignment="1">
      <alignment horizontal="centerContinuous" vertical="center"/>
    </xf>
    <xf numFmtId="0" fontId="31" fillId="0" borderId="20" xfId="58" applyFont="1" applyBorder="1"/>
    <xf numFmtId="1" fontId="32" fillId="0" borderId="0" xfId="383" applyNumberFormat="1" applyFont="1" applyAlignment="1">
      <alignment horizontal="center" vertical="center"/>
    </xf>
    <xf numFmtId="0" fontId="32" fillId="0" borderId="22" xfId="58" applyFont="1" applyBorder="1" applyAlignment="1">
      <alignment horizontal="centerContinuous" vertical="center"/>
    </xf>
    <xf numFmtId="0" fontId="32" fillId="0" borderId="13" xfId="58" applyFont="1" applyBorder="1" applyAlignment="1">
      <alignment horizontal="centerContinuous" vertical="center"/>
    </xf>
    <xf numFmtId="0" fontId="31" fillId="0" borderId="18" xfId="58" applyFont="1" applyBorder="1" applyAlignment="1">
      <alignment horizontal="centerContinuous"/>
    </xf>
    <xf numFmtId="0" fontId="32" fillId="0" borderId="0" xfId="58" applyFont="1" applyAlignment="1">
      <alignment horizontal="center"/>
    </xf>
    <xf numFmtId="16" fontId="29" fillId="0" borderId="0" xfId="0" applyNumberFormat="1" applyFont="1" applyAlignment="1">
      <alignment horizontal="center" vertical="center"/>
    </xf>
    <xf numFmtId="14" fontId="29" fillId="0" borderId="0" xfId="0" applyNumberFormat="1" applyFont="1" applyAlignment="1">
      <alignment horizontal="center" vertical="center"/>
    </xf>
    <xf numFmtId="177" fontId="29" fillId="0" borderId="0" xfId="44" applyNumberFormat="1" applyFont="1" applyAlignment="1">
      <alignment horizontal="center" vertical="center"/>
    </xf>
    <xf numFmtId="177" fontId="29" fillId="0" borderId="0" xfId="0" applyNumberFormat="1" applyFont="1" applyAlignment="1">
      <alignment horizontal="center" vertical="center"/>
    </xf>
    <xf numFmtId="0" fontId="29" fillId="0" borderId="0" xfId="44" applyNumberFormat="1" applyFont="1" applyAlignment="1">
      <alignment horizontal="center" vertical="center"/>
    </xf>
    <xf numFmtId="0" fontId="32" fillId="0" borderId="18" xfId="58" applyFont="1" applyBorder="1" applyAlignment="1">
      <alignment horizontal="centerContinuous" vertical="center"/>
    </xf>
    <xf numFmtId="0" fontId="31" fillId="0" borderId="17" xfId="58" applyFont="1" applyBorder="1" applyAlignment="1">
      <alignment horizontal="centerContinuous"/>
    </xf>
    <xf numFmtId="0" fontId="32" fillId="0" borderId="14" xfId="58" applyFont="1" applyBorder="1" applyAlignment="1">
      <alignment horizontal="centerContinuous" vertical="center"/>
    </xf>
    <xf numFmtId="0" fontId="32" fillId="0" borderId="12" xfId="58" applyFont="1" applyBorder="1" applyAlignment="1">
      <alignment horizontal="centerContinuous" vertical="center"/>
    </xf>
    <xf numFmtId="0" fontId="32" fillId="0" borderId="16" xfId="58" applyFont="1" applyBorder="1" applyAlignment="1">
      <alignment horizontal="centerContinuous" vertical="center"/>
    </xf>
    <xf numFmtId="14" fontId="31" fillId="0" borderId="0" xfId="58" applyNumberFormat="1" applyFont="1" applyAlignment="1">
      <alignment horizontal="left"/>
    </xf>
    <xf numFmtId="182" fontId="31" fillId="0" borderId="23" xfId="381" applyNumberFormat="1" applyFont="1" applyBorder="1" applyAlignment="1">
      <alignment horizontal="right"/>
    </xf>
    <xf numFmtId="14" fontId="31" fillId="0" borderId="0" xfId="58" applyNumberFormat="1" applyFont="1"/>
    <xf numFmtId="0" fontId="31" fillId="0" borderId="13" xfId="58" applyFont="1" applyBorder="1" applyAlignment="1">
      <alignment horizontal="centerContinuous"/>
    </xf>
    <xf numFmtId="167" fontId="31" fillId="0" borderId="23" xfId="381" applyNumberFormat="1" applyFont="1" applyBorder="1" applyAlignment="1">
      <alignment horizontal="center"/>
    </xf>
    <xf numFmtId="182" fontId="31" fillId="0" borderId="0" xfId="381" applyNumberFormat="1" applyFont="1" applyAlignment="1">
      <alignment horizontal="right"/>
    </xf>
    <xf numFmtId="1" fontId="31" fillId="0" borderId="0" xfId="383" applyNumberFormat="1" applyFont="1" applyAlignment="1">
      <alignment horizontal="right"/>
    </xf>
    <xf numFmtId="182" fontId="32" fillId="0" borderId="0" xfId="381" applyNumberFormat="1" applyFont="1" applyAlignment="1">
      <alignment horizontal="right"/>
    </xf>
    <xf numFmtId="0" fontId="31" fillId="0" borderId="19" xfId="58" applyFont="1" applyBorder="1"/>
    <xf numFmtId="181" fontId="32" fillId="0" borderId="19" xfId="58" applyNumberFormat="1" applyFont="1" applyBorder="1"/>
    <xf numFmtId="181" fontId="32" fillId="0" borderId="0" xfId="58" applyNumberFormat="1" applyFont="1"/>
    <xf numFmtId="181" fontId="31" fillId="0" borderId="19" xfId="58" applyNumberFormat="1" applyFont="1" applyBorder="1" applyAlignment="1">
      <alignment horizontal="right"/>
    </xf>
    <xf numFmtId="181" fontId="32" fillId="0" borderId="0" xfId="58" applyNumberFormat="1" applyFont="1" applyAlignment="1">
      <alignment horizontal="right"/>
    </xf>
    <xf numFmtId="1" fontId="32" fillId="0" borderId="0" xfId="58" applyNumberFormat="1" applyFont="1" applyAlignment="1">
      <alignment horizontal="center"/>
    </xf>
    <xf numFmtId="1" fontId="31" fillId="0" borderId="0" xfId="58" applyNumberFormat="1" applyFont="1" applyAlignment="1">
      <alignment horizontal="center"/>
    </xf>
    <xf numFmtId="0" fontId="31" fillId="0" borderId="16" xfId="58" applyFont="1" applyBorder="1"/>
    <xf numFmtId="0" fontId="31" fillId="0" borderId="17" xfId="58" applyFont="1" applyBorder="1"/>
    <xf numFmtId="0" fontId="31" fillId="0" borderId="16" xfId="58" applyFont="1" applyBorder="1" applyAlignment="1">
      <alignment horizontal="centerContinuous"/>
    </xf>
    <xf numFmtId="180" fontId="31" fillId="0" borderId="0" xfId="58" applyNumberFormat="1" applyFont="1"/>
    <xf numFmtId="0" fontId="31" fillId="0" borderId="18" xfId="58" applyFont="1" applyBorder="1"/>
    <xf numFmtId="0" fontId="32" fillId="0" borderId="20" xfId="58" applyFont="1" applyBorder="1" applyAlignment="1">
      <alignment horizontal="centerContinuous" vertical="center"/>
    </xf>
    <xf numFmtId="181" fontId="31" fillId="0" borderId="0" xfId="58" applyNumberFormat="1" applyFont="1"/>
    <xf numFmtId="1" fontId="31" fillId="0" borderId="19" xfId="58" applyNumberFormat="1" applyFont="1" applyBorder="1" applyAlignment="1">
      <alignment horizontal="center"/>
    </xf>
    <xf numFmtId="177" fontId="32" fillId="0" borderId="0" xfId="58" applyNumberFormat="1" applyFont="1" applyAlignment="1">
      <alignment horizontal="center" vertical="center"/>
    </xf>
    <xf numFmtId="0" fontId="32" fillId="0" borderId="19" xfId="58" applyFont="1" applyBorder="1" applyAlignment="1">
      <alignment horizontal="centerContinuous" vertical="center"/>
    </xf>
    <xf numFmtId="0" fontId="31" fillId="33" borderId="0" xfId="58" applyFont="1" applyFill="1"/>
    <xf numFmtId="169" fontId="29" fillId="0" borderId="10" xfId="42" applyNumberFormat="1" applyFont="1" applyBorder="1" applyAlignment="1">
      <alignment horizontal="center" vertical="center"/>
    </xf>
    <xf numFmtId="181" fontId="31" fillId="0" borderId="19" xfId="58" applyNumberFormat="1" applyFont="1" applyBorder="1"/>
    <xf numFmtId="1" fontId="32" fillId="0" borderId="23" xfId="58" applyNumberFormat="1" applyFont="1" applyBorder="1" applyAlignment="1">
      <alignment horizontal="center"/>
    </xf>
    <xf numFmtId="0" fontId="31" fillId="0" borderId="0" xfId="58" applyFont="1" applyAlignment="1">
      <alignment horizontal="center"/>
    </xf>
    <xf numFmtId="0" fontId="32" fillId="0" borderId="21" xfId="58" applyFont="1" applyBorder="1" applyAlignment="1">
      <alignment horizontal="centerContinuous" vertical="center"/>
    </xf>
    <xf numFmtId="1" fontId="32" fillId="0" borderId="0" xfId="383" applyNumberFormat="1" applyFont="1" applyAlignment="1">
      <alignment horizontal="right"/>
    </xf>
    <xf numFmtId="0" fontId="31" fillId="0" borderId="12" xfId="58" applyFont="1" applyBorder="1" applyAlignment="1">
      <alignment horizontal="centerContinuous"/>
    </xf>
    <xf numFmtId="181" fontId="31" fillId="0" borderId="0" xfId="58" applyNumberFormat="1" applyFont="1" applyAlignment="1">
      <alignment horizontal="right"/>
    </xf>
    <xf numFmtId="0" fontId="32" fillId="0" borderId="0" xfId="58" applyFont="1"/>
    <xf numFmtId="181" fontId="32" fillId="0" borderId="23" xfId="58" applyNumberFormat="1" applyFont="1" applyBorder="1" applyAlignment="1">
      <alignment horizontal="right"/>
    </xf>
    <xf numFmtId="0" fontId="31" fillId="0" borderId="0" xfId="58" applyFont="1"/>
    <xf numFmtId="0" fontId="25" fillId="35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14" fontId="25" fillId="0" borderId="10" xfId="0" applyNumberFormat="1" applyFont="1" applyBorder="1" applyAlignment="1">
      <alignment horizontal="center" vertical="center" wrapText="1"/>
    </xf>
    <xf numFmtId="169" fontId="25" fillId="0" borderId="10" xfId="46" applyNumberFormat="1" applyFont="1" applyBorder="1" applyAlignment="1">
      <alignment horizontal="center" vertical="center" wrapText="1"/>
    </xf>
    <xf numFmtId="0" fontId="31" fillId="0" borderId="20" xfId="58" applyFont="1" applyBorder="1" applyAlignment="1">
      <alignment horizontal="centerContinuous"/>
    </xf>
    <xf numFmtId="0" fontId="29" fillId="33" borderId="10" xfId="0" applyFont="1" applyFill="1" applyBorder="1" applyAlignment="1">
      <alignment horizontal="center" vertical="center"/>
    </xf>
    <xf numFmtId="14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3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 applyProtection="1">
      <alignment horizontal="center" vertical="center"/>
      <protection locked="0"/>
    </xf>
    <xf numFmtId="0" fontId="29" fillId="33" borderId="10" xfId="0" applyFont="1" applyFill="1" applyBorder="1" applyAlignment="1">
      <alignment horizontal="center" vertical="center" wrapText="1"/>
    </xf>
    <xf numFmtId="169" fontId="29" fillId="0" borderId="10" xfId="382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5" fillId="38" borderId="10" xfId="0" applyFont="1" applyFill="1" applyBorder="1" applyAlignment="1">
      <alignment horizontal="center" vertical="center" wrapText="1"/>
    </xf>
    <xf numFmtId="177" fontId="25" fillId="38" borderId="10" xfId="384" applyNumberFormat="1" applyFont="1" applyFill="1" applyBorder="1" applyAlignment="1">
      <alignment horizontal="center" vertical="center" wrapText="1"/>
    </xf>
    <xf numFmtId="0" fontId="25" fillId="38" borderId="10" xfId="384" applyNumberFormat="1" applyFont="1" applyFill="1" applyBorder="1" applyAlignment="1">
      <alignment horizontal="center" vertical="center" wrapText="1"/>
    </xf>
    <xf numFmtId="0" fontId="25" fillId="34" borderId="10" xfId="0" applyFont="1" applyFill="1" applyBorder="1" applyAlignment="1">
      <alignment horizontal="center" vertical="center" wrapText="1"/>
    </xf>
    <xf numFmtId="14" fontId="25" fillId="34" borderId="10" xfId="0" applyNumberFormat="1" applyFont="1" applyFill="1" applyBorder="1" applyAlignment="1">
      <alignment horizontal="center" vertical="center" wrapText="1"/>
    </xf>
    <xf numFmtId="0" fontId="25" fillId="37" borderId="10" xfId="0" applyFont="1" applyFill="1" applyBorder="1" applyAlignment="1">
      <alignment horizontal="center" vertical="center" wrapText="1"/>
    </xf>
    <xf numFmtId="178" fontId="25" fillId="35" borderId="10" xfId="384" applyNumberFormat="1" applyFont="1" applyFill="1" applyBorder="1" applyAlignment="1">
      <alignment horizontal="center" vertical="center" wrapText="1"/>
    </xf>
    <xf numFmtId="0" fontId="25" fillId="39" borderId="10" xfId="0" applyFont="1" applyFill="1" applyBorder="1" applyAlignment="1">
      <alignment horizontal="center" vertical="center" wrapText="1"/>
    </xf>
    <xf numFmtId="9" fontId="29" fillId="0" borderId="10" xfId="43" applyFont="1" applyBorder="1" applyAlignment="1">
      <alignment horizontal="center" vertical="center"/>
    </xf>
    <xf numFmtId="169" fontId="29" fillId="0" borderId="10" xfId="0" applyNumberFormat="1" applyFont="1" applyBorder="1" applyAlignment="1">
      <alignment horizontal="center" vertical="center"/>
    </xf>
    <xf numFmtId="0" fontId="32" fillId="0" borderId="12" xfId="58" applyFont="1" applyBorder="1" applyAlignment="1">
      <alignment horizontal="center" vertical="center"/>
    </xf>
    <xf numFmtId="0" fontId="32" fillId="0" borderId="14" xfId="58" applyFont="1" applyBorder="1" applyAlignment="1">
      <alignment horizontal="center" vertical="center"/>
    </xf>
    <xf numFmtId="0" fontId="32" fillId="0" borderId="13" xfId="58" applyFont="1" applyBorder="1" applyAlignment="1">
      <alignment horizontal="center" vertical="center"/>
    </xf>
    <xf numFmtId="0" fontId="32" fillId="0" borderId="18" xfId="58" applyFont="1" applyBorder="1" applyAlignment="1">
      <alignment horizontal="center" vertical="center"/>
    </xf>
    <xf numFmtId="0" fontId="32" fillId="0" borderId="19" xfId="58" applyFont="1" applyBorder="1" applyAlignment="1">
      <alignment horizontal="center" vertical="center"/>
    </xf>
    <xf numFmtId="0" fontId="32" fillId="0" borderId="20" xfId="58" applyFont="1" applyBorder="1" applyAlignment="1">
      <alignment horizontal="center" vertical="center"/>
    </xf>
    <xf numFmtId="0" fontId="32" fillId="0" borderId="15" xfId="58" applyFont="1" applyBorder="1" applyAlignment="1">
      <alignment horizontal="center" vertical="center"/>
    </xf>
    <xf numFmtId="0" fontId="32" fillId="0" borderId="21" xfId="58" applyFont="1" applyBorder="1" applyAlignment="1">
      <alignment horizontal="center" vertical="center"/>
    </xf>
    <xf numFmtId="0" fontId="33" fillId="0" borderId="0" xfId="58" applyFont="1" applyAlignment="1">
      <alignment horizontal="center" vertical="center" wrapText="1"/>
    </xf>
    <xf numFmtId="0" fontId="32" fillId="0" borderId="16" xfId="58" applyFont="1" applyBorder="1" applyAlignment="1">
      <alignment horizontal="center" vertical="center" wrapText="1"/>
    </xf>
    <xf numFmtId="0" fontId="32" fillId="0" borderId="0" xfId="58" applyFont="1" applyAlignment="1">
      <alignment horizontal="center" vertical="center" wrapText="1"/>
    </xf>
    <xf numFmtId="0" fontId="32" fillId="0" borderId="17" xfId="58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</cellXfs>
  <cellStyles count="38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1 2" xfId="77" xr:uid="{3AF5885F-338A-4ADA-93B4-B6FF91C64B84}"/>
    <cellStyle name="60% - Énfasis2" xfId="25" builtinId="36" customBuiltin="1"/>
    <cellStyle name="60% - Énfasis2 2" xfId="78" xr:uid="{EDD2FAC1-3BD6-40D0-A7F7-C45CA8E5D0AD}"/>
    <cellStyle name="60% - Énfasis3" xfId="29" builtinId="40" customBuiltin="1"/>
    <cellStyle name="60% - Énfasis3 2" xfId="79" xr:uid="{D49B2CA8-B81B-443E-A489-33B758771C34}"/>
    <cellStyle name="60% - Énfasis4" xfId="33" builtinId="44" customBuiltin="1"/>
    <cellStyle name="60% - Énfasis4 2" xfId="80" xr:uid="{BDFEFB33-9B7A-441D-83E8-CA5CAB498EB8}"/>
    <cellStyle name="60% - Énfasis5" xfId="37" builtinId="48" customBuiltin="1"/>
    <cellStyle name="60% - Énfasis5 2" xfId="81" xr:uid="{E7DA1AD2-2C87-4CF0-8900-3E64E6E31EF4}"/>
    <cellStyle name="60% - Énfasis6" xfId="41" builtinId="52" customBuiltin="1"/>
    <cellStyle name="60% - Énfasis6 2" xfId="82" xr:uid="{C235E3AD-97C1-4335-B438-9D9FCB0699BE}"/>
    <cellStyle name="Bueno" xfId="6" builtinId="26" customBuiltin="1"/>
    <cellStyle name="Cálculo" xfId="11" builtinId="22" customBuiltin="1"/>
    <cellStyle name="Categoría del Piloto de Datos" xfId="86" xr:uid="{76DA7585-E4C2-4290-95B8-1BAD6B7C3216}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Estilo 1" xfId="51" xr:uid="{F2024D07-CED4-44FA-99D6-0F3E052BC557}"/>
    <cellStyle name="Incorrecto" xfId="7" builtinId="27" customBuiltin="1"/>
    <cellStyle name="Millares [0] 2" xfId="53" xr:uid="{EE0A3F8F-0D90-4AD0-BE36-F70EB20B7D64}"/>
    <cellStyle name="Millares [0] 2 2" xfId="286" xr:uid="{2F662F18-CC58-4FB2-8164-AE647EC7060F}"/>
    <cellStyle name="Millares [0] 2 3" xfId="312" xr:uid="{53096C91-EB8E-4D28-9810-002CB8C5E118}"/>
    <cellStyle name="Millares [0] 3" xfId="64" xr:uid="{4C1198F6-84F1-485F-A371-4D5A8AC4BD1A}"/>
    <cellStyle name="Millares [0] 4" xfId="67" xr:uid="{2DFC6314-FD6E-4D7E-BD12-36E13D79A347}"/>
    <cellStyle name="Millares [0] 5" xfId="275" xr:uid="{6D7BCA95-331B-4FCC-B945-0E9EA0C88E5C}"/>
    <cellStyle name="Millares [0] 6" xfId="298" xr:uid="{95D718E4-30ED-40D9-AD0D-AA41D090EEC0}"/>
    <cellStyle name="Millares [0] 7" xfId="310" xr:uid="{69A87DFF-BBBB-4165-8311-EF65B73CD8D9}"/>
    <cellStyle name="Millares 10" xfId="88" xr:uid="{A864D18F-6659-4A74-82C6-74226368EB2A}"/>
    <cellStyle name="Millares 10 2" xfId="89" xr:uid="{3F3F2BD0-3DBA-45BA-B8E3-0DE38EC8982E}"/>
    <cellStyle name="Millares 10 3" xfId="90" xr:uid="{156CF6CC-77A2-41C8-8102-4DE87B2443E2}"/>
    <cellStyle name="Millares 10 4" xfId="296" xr:uid="{36AA23DF-8E69-4A0B-B0C2-A29F99F87D58}"/>
    <cellStyle name="Millares 11" xfId="91" xr:uid="{1D556F21-4957-4099-8F46-42F01160A4AC}"/>
    <cellStyle name="Millares 11 2" xfId="92" xr:uid="{350CE125-7009-4B71-9F01-4555D347150A}"/>
    <cellStyle name="Millares 11 3" xfId="93" xr:uid="{620478F2-594E-4FB4-BA40-E83C084915C7}"/>
    <cellStyle name="Millares 12" xfId="87" xr:uid="{754D6764-DF4C-4717-8384-B84C354C4C55}"/>
    <cellStyle name="Millares 13" xfId="273" xr:uid="{44C98331-AE69-44D2-8EC4-5D6FF6E77113}"/>
    <cellStyle name="Millares 14" xfId="268" xr:uid="{590FC623-D24C-46AB-8E72-BD81F482CC11}"/>
    <cellStyle name="Millares 15" xfId="277" xr:uid="{FFCC4088-64FF-4C5A-9FD6-8A981F58A6C2}"/>
    <cellStyle name="Millares 16" xfId="280" xr:uid="{EC39B30B-303D-44C9-A9FB-5EA1A1F6C846}"/>
    <cellStyle name="Millares 17" xfId="299" xr:uid="{ECE45322-9752-47F8-82EC-CE6A670819BA}"/>
    <cellStyle name="Millares 18" xfId="300" xr:uid="{CA689222-73BA-45B3-91D1-DF6C5877341D}"/>
    <cellStyle name="Millares 19" xfId="309" xr:uid="{7081C200-3E8C-4447-8C6E-B278A867C50E}"/>
    <cellStyle name="Millares 2" xfId="52" xr:uid="{A2579559-056A-49F1-BE53-4E2A0AC0FCC7}"/>
    <cellStyle name="Millares 2 10" xfId="303" xr:uid="{BF10E207-B29D-4B75-954B-29D3683BC4BD}"/>
    <cellStyle name="Millares 2 11" xfId="313" xr:uid="{CD587129-544C-4430-B92F-FF2175CE3C66}"/>
    <cellStyle name="Millares 2 12" xfId="320" xr:uid="{0809939B-D769-4DA7-A6FB-8164F947D187}"/>
    <cellStyle name="Millares 2 13" xfId="332" xr:uid="{B779B996-5CB3-42DC-B9E2-06F88B61B8B1}"/>
    <cellStyle name="Millares 2 14" xfId="338" xr:uid="{D7461A71-078D-4C30-809A-85112E0088A6}"/>
    <cellStyle name="Millares 2 2" xfId="95" xr:uid="{ED96066C-D6FA-4B1F-B892-8179D991B986}"/>
    <cellStyle name="Millares 2 2 10" xfId="355" xr:uid="{33F1F7F1-4F05-4364-B398-FB14F05A1C2F}"/>
    <cellStyle name="Millares 2 2 11" xfId="381" xr:uid="{CD183D63-F360-4C1D-9FA7-236A372866D2}"/>
    <cellStyle name="Millares 2 2 2" xfId="56" xr:uid="{4C5BE789-A360-4330-A814-B5B42C5DC4E2}"/>
    <cellStyle name="Millares 2 2 2 2" xfId="96" xr:uid="{9952D6F6-54D1-4C9D-8D0C-AFFD7C094F8C}"/>
    <cellStyle name="Millares 2 2 3" xfId="97" xr:uid="{54DBC573-4ABF-43AE-9C40-E9C3437B5EE8}"/>
    <cellStyle name="Millares 2 2 4" xfId="57" xr:uid="{E24B2666-37A1-4089-862A-FD7B01487C15}"/>
    <cellStyle name="Millares 2 2 5" xfId="304" xr:uid="{70356575-E202-4B49-A22F-C0608C7A3436}"/>
    <cellStyle name="Millares 2 2 6" xfId="323" xr:uid="{D26DD0CC-8761-4C68-B276-74C02C8D865C}"/>
    <cellStyle name="Millares 2 2 7" xfId="334" xr:uid="{B52CAF10-006A-47BC-8A37-28EB289C58A7}"/>
    <cellStyle name="Millares 2 2 8" xfId="340" xr:uid="{0BB17AD1-6C57-4B56-96A4-B426E19B8764}"/>
    <cellStyle name="Millares 2 2 9" xfId="348" xr:uid="{7516756B-44C5-4615-B04F-41488474C9DE}"/>
    <cellStyle name="Millares 2 3" xfId="98" xr:uid="{520ACD03-20A0-478C-B398-37C4FE134155}"/>
    <cellStyle name="Millares 2 3 2" xfId="99" xr:uid="{3366C83A-DA15-49B7-B64D-0D127CC1CBB3}"/>
    <cellStyle name="Millares 2 3 3" xfId="100" xr:uid="{19D3A41D-B1C6-4ECE-B84C-80031A242DFA}"/>
    <cellStyle name="Millares 2 3 4" xfId="307" xr:uid="{65F0F60D-E453-4060-A54D-39DB17AE8DF3}"/>
    <cellStyle name="Millares 2 4" xfId="101" xr:uid="{60A7C79E-986A-40D6-B2B8-266563071630}"/>
    <cellStyle name="Millares 2 5" xfId="102" xr:uid="{36E031B1-862F-436F-9C12-6D71A0399A0A}"/>
    <cellStyle name="Millares 2 6" xfId="103" xr:uid="{EE9C79DD-96CF-4172-8D3D-4B1F98111157}"/>
    <cellStyle name="Millares 2 7" xfId="94" xr:uid="{7A364D37-A016-4CC0-B9C5-81ECCBABF63B}"/>
    <cellStyle name="Millares 2 8" xfId="276" xr:uid="{6832D141-4865-4B76-BE81-6325C770D753}"/>
    <cellStyle name="Millares 2 9" xfId="281" xr:uid="{C4DC185C-6AF3-4211-B6C6-FEB49C3997BE}"/>
    <cellStyle name="Millares 20" xfId="317" xr:uid="{3A8E589D-3EE5-4231-B3D7-53C60D2EE967}"/>
    <cellStyle name="Millares 21" xfId="322" xr:uid="{94CACE55-617E-4BF5-925E-EA61635173CD}"/>
    <cellStyle name="Millares 22" xfId="326" xr:uid="{80B29E96-B422-4E6B-AA98-17653BE95F05}"/>
    <cellStyle name="Millares 23" xfId="328" xr:uid="{80BA289D-0D18-4AFF-8C3B-11A468172F29}"/>
    <cellStyle name="Millares 24" xfId="319" xr:uid="{28381B48-A54C-4D48-92DA-55C59935D6F9}"/>
    <cellStyle name="Millares 25" xfId="327" xr:uid="{D43B5A97-2828-40EB-BC24-4C3891CE381A}"/>
    <cellStyle name="Millares 26" xfId="329" xr:uid="{66EEDDA2-6DC6-46F4-8E82-3DEA03E2289E}"/>
    <cellStyle name="Millares 27" xfId="330" xr:uid="{1E63A890-00A9-48D6-B680-293407E8E587}"/>
    <cellStyle name="Millares 28" xfId="336" xr:uid="{A314B851-92F4-454B-A87A-B9101B72BD11}"/>
    <cellStyle name="Millares 29" xfId="341" xr:uid="{238643FF-DE79-44DE-BB29-CF6100298952}"/>
    <cellStyle name="Millares 3" xfId="59" xr:uid="{24A9CEB3-7E6A-44B8-B32A-E09C04047E67}"/>
    <cellStyle name="Millares 3 10" xfId="347" xr:uid="{530D98FE-8BB0-4506-BB58-32D518C96DF5}"/>
    <cellStyle name="Millares 3 11" xfId="354" xr:uid="{EEA2939A-B04C-4D18-86CB-3CA1767330F3}"/>
    <cellStyle name="Millares 3 12" xfId="383" xr:uid="{CFE6F2D6-588D-4F5E-BD2B-D9CBF7D98313}"/>
    <cellStyle name="Millares 3 2" xfId="105" xr:uid="{96C44696-57D7-40BA-83D8-E5E5CD93E26B}"/>
    <cellStyle name="Millares 3 3" xfId="106" xr:uid="{A2FF4203-0BF9-4B28-BF04-D84045AE50E3}"/>
    <cellStyle name="Millares 3 4" xfId="104" xr:uid="{2DECEC2C-B517-4754-95F6-D1399C9B7CE8}"/>
    <cellStyle name="Millares 3 5" xfId="285" xr:uid="{23232ACA-0299-447B-BD75-CD790D831EA5}"/>
    <cellStyle name="Millares 3 6" xfId="302" xr:uid="{3D69B4A7-A2B2-42DE-B721-1C3130D6F426}"/>
    <cellStyle name="Millares 3 7" xfId="314" xr:uid="{3EB552C9-B6AC-4972-B50C-1008FB57AA74}"/>
    <cellStyle name="Millares 3 8" xfId="325" xr:uid="{5E358719-B09B-4DA6-9058-117B06807BEA}"/>
    <cellStyle name="Millares 3 9" xfId="333" xr:uid="{70CB5FCF-8E53-4569-9F8A-6E437BFE4975}"/>
    <cellStyle name="Millares 30" xfId="344" xr:uid="{AE67ED14-F44E-465C-9694-ABA7E4D227B4}"/>
    <cellStyle name="Millares 31" xfId="343" xr:uid="{57D88415-A735-44C0-9EDA-A5EAB88B5F1C}"/>
    <cellStyle name="Millares 32" xfId="346" xr:uid="{E60A7205-2EE0-4AF0-B3A1-3C610A44671D}"/>
    <cellStyle name="Millares 33" xfId="350" xr:uid="{C8C4ED75-C16B-4592-940A-E3641DB65664}"/>
    <cellStyle name="Millares 34" xfId="47" xr:uid="{5198F79F-E3EF-48F2-AE96-3975F577FACD}"/>
    <cellStyle name="Millares 35" xfId="73" xr:uid="{293D6DBF-1BA5-449C-AF6B-B0B3EA4CBF6B}"/>
    <cellStyle name="Millares 36" xfId="359" xr:uid="{83DBA6CE-C30A-4FFC-88B6-34C6F9C42383}"/>
    <cellStyle name="Millares 37" xfId="373" xr:uid="{B30E9F4A-1E67-4D4B-9D27-9BFDD44B7701}"/>
    <cellStyle name="Millares 38" xfId="377" xr:uid="{DA7320A2-5DCB-4DCB-BBDA-FB3F06AC3398}"/>
    <cellStyle name="Millares 39" xfId="357" xr:uid="{C31171AB-DE73-48AB-B4F5-A05566BA3A5D}"/>
    <cellStyle name="Millares 4" xfId="61" xr:uid="{A86F6E0F-6DF8-4685-9C5F-D89FDD1C9643}"/>
    <cellStyle name="Millares 4 2" xfId="108" xr:uid="{009990E1-BC4C-4487-8CDF-3A6206163196}"/>
    <cellStyle name="Millares 4 3" xfId="109" xr:uid="{6C912125-3F84-4034-BB97-BE99F12518C6}"/>
    <cellStyle name="Millares 4 4" xfId="107" xr:uid="{90CE321B-95C8-4FCB-BAA6-2A69D627D285}"/>
    <cellStyle name="Millares 4 5" xfId="290" xr:uid="{12173F7E-D024-47A7-AAE6-2BFA1C176A12}"/>
    <cellStyle name="Millares 4 6" xfId="315" xr:uid="{23EE7049-7FED-4261-8867-348702E6BED4}"/>
    <cellStyle name="Millares 40" xfId="370" xr:uid="{CACE41D4-3CB1-42E3-9190-1D167B212F9B}"/>
    <cellStyle name="Millares 41" xfId="365" xr:uid="{8018D564-AA99-4AF7-9062-DA86CEC34AE5}"/>
    <cellStyle name="Millares 42" xfId="367" xr:uid="{971B6404-AA39-48E6-A0BC-CBD1DC1C9B19}"/>
    <cellStyle name="Millares 43" xfId="358" xr:uid="{EC6E000A-5FC2-47D7-8E59-A38A7FB0B71E}"/>
    <cellStyle name="Millares 44" xfId="380" xr:uid="{EDFF6943-729C-47D6-A533-E88CE82B4D75}"/>
    <cellStyle name="Millares 45" xfId="363" xr:uid="{BA085758-ADC5-4AF8-8CB1-FCF9EE746A18}"/>
    <cellStyle name="Millares 46" xfId="379" xr:uid="{E7E9C74C-8912-4362-A246-CED04F595F1F}"/>
    <cellStyle name="Millares 47" xfId="378" xr:uid="{E6B295FF-76B8-4DCD-8202-3C7F31E2CA26}"/>
    <cellStyle name="Millares 48" xfId="361" xr:uid="{6A17C025-9551-4F2B-B09E-DB868DA314C5}"/>
    <cellStyle name="Millares 49" xfId="369" xr:uid="{FF382E61-AF7A-4281-9576-9CE7B24988B8}"/>
    <cellStyle name="Millares 5" xfId="63" xr:uid="{695E23D8-693B-4AEA-9421-C1487AF70D32}"/>
    <cellStyle name="Millares 5 2" xfId="71" xr:uid="{4FA26521-FEA3-4D18-BBA1-9CC5AE88EC2E}"/>
    <cellStyle name="Millares 5 2 2" xfId="111" xr:uid="{53C1736F-3F17-47E9-936C-9694CA5C7050}"/>
    <cellStyle name="Millares 5 3" xfId="112" xr:uid="{6167F48D-A3F6-4E24-BD2D-8AF8F4B1D727}"/>
    <cellStyle name="Millares 5 4" xfId="110" xr:uid="{D5D0882E-C9DF-44F1-AF43-5D7162B45F6B}"/>
    <cellStyle name="Millares 5 5" xfId="291" xr:uid="{D8918BF4-4836-4647-B50D-A4855BC14143}"/>
    <cellStyle name="Millares 5 6" xfId="305" xr:uid="{DCC7A54B-515A-4E60-B614-6CE6CAAA21C7}"/>
    <cellStyle name="Millares 50" xfId="75" xr:uid="{A23837C8-63C4-4A07-A899-0D247C3B4B7D}"/>
    <cellStyle name="Millares 51" xfId="360" xr:uid="{7F1CCDF6-3DAC-4C3C-95C7-8318E8F37B60}"/>
    <cellStyle name="Millares 52" xfId="375" xr:uid="{075EB3ED-FA5E-4907-9BF1-09C5E5671CE9}"/>
    <cellStyle name="Millares 6" xfId="66" xr:uid="{C5537652-3CB8-4E60-A167-351A2A319A3C}"/>
    <cellStyle name="Millares 6 2" xfId="114" xr:uid="{3EE0C36F-D3A4-4F3D-AF6F-87BF057B46CB}"/>
    <cellStyle name="Millares 6 3" xfId="115" xr:uid="{89AFBDE0-5D91-4ECF-B54B-D3986F4207F5}"/>
    <cellStyle name="Millares 6 4" xfId="113" xr:uid="{D155C290-B7C8-434C-A7A8-640E9B95FF36}"/>
    <cellStyle name="Millares 6 5" xfId="292" xr:uid="{7B0742D0-FF90-4491-8266-5FCF114120CA}"/>
    <cellStyle name="Millares 7" xfId="68" xr:uid="{7F3B0144-6B83-42EA-B4CC-EC4158406F14}"/>
    <cellStyle name="Millares 7 2" xfId="117" xr:uid="{5AA18196-ACB1-42CA-B819-0B5D883334E7}"/>
    <cellStyle name="Millares 7 3" xfId="118" xr:uid="{50E91029-97B1-4521-98D0-7E885B8EBF5A}"/>
    <cellStyle name="Millares 7 4" xfId="116" xr:uid="{3E648DE6-D5F8-4FC5-8F39-F718A8959194}"/>
    <cellStyle name="Millares 7 5" xfId="293" xr:uid="{02E1A352-F8AB-4F19-A308-D6B2C729349B}"/>
    <cellStyle name="Millares 8" xfId="70" xr:uid="{DA6EA839-8D68-49D3-A123-5F1BC239E686}"/>
    <cellStyle name="Millares 8 2" xfId="120" xr:uid="{FDE7517B-FD80-4655-A289-E9031163BBA1}"/>
    <cellStyle name="Millares 8 3" xfId="121" xr:uid="{2E820C7E-FBC5-4DAA-8C66-3097A5A1F9FB}"/>
    <cellStyle name="Millares 8 4" xfId="119" xr:uid="{20766B6E-C1D9-4FBC-B1A0-5951E8ABA703}"/>
    <cellStyle name="Millares 8 5" xfId="294" xr:uid="{D6ECAF95-584D-4F05-A585-513F7C3459F0}"/>
    <cellStyle name="Millares 9" xfId="72" xr:uid="{5B7BCE20-08BC-4EFB-91CB-62DD0004295F}"/>
    <cellStyle name="Millares 9 2" xfId="123" xr:uid="{C2132BD9-517B-4447-9087-34EC144E39CF}"/>
    <cellStyle name="Millares 9 3" xfId="124" xr:uid="{A6CE9C28-5544-45A6-B2C5-5CF4C3ECD86A}"/>
    <cellStyle name="Millares 9 4" xfId="122" xr:uid="{C95B4382-5DBD-40E5-8FF6-33B8377B9B50}"/>
    <cellStyle name="Millares 9 5" xfId="295" xr:uid="{007F0E0E-A887-4F7B-A7BA-B160DAC8659A}"/>
    <cellStyle name="Moneda" xfId="42" builtinId="4"/>
    <cellStyle name="Moneda [0] 2" xfId="48" xr:uid="{D5B6A5BC-1F62-4BF7-B621-8BE6EE01F6A5}"/>
    <cellStyle name="Moneda [0] 2 2" xfId="371" xr:uid="{7ABC187F-847F-4EC0-BFFA-70E8B21953E6}"/>
    <cellStyle name="Moneda [0] 3" xfId="311" xr:uid="{8364F421-687B-4AAD-A378-4CA0423FBB32}"/>
    <cellStyle name="Moneda [0] 4" xfId="45" xr:uid="{ABED3270-A7C6-4CA5-A204-9FDC087DD6B9}"/>
    <cellStyle name="Moneda 10" xfId="126" xr:uid="{D0A8062E-05AF-4D1E-828A-7A034DFCF678}"/>
    <cellStyle name="Moneda 10 2" xfId="127" xr:uid="{B1C74EC6-496D-4BBD-9611-94084B879AFC}"/>
    <cellStyle name="Moneda 10 3" xfId="128" xr:uid="{E58C1A1C-36EA-478C-984C-0951A6CC1865}"/>
    <cellStyle name="Moneda 11" xfId="129" xr:uid="{9D3289E5-7FEC-411D-8366-2C7112F9E060}"/>
    <cellStyle name="Moneda 11 2" xfId="130" xr:uid="{6CC9FF29-4DF3-47E0-BA12-25A30DE6AD36}"/>
    <cellStyle name="Moneda 11 3" xfId="131" xr:uid="{7FDAE3D4-FC83-474D-93E2-58255C9559FB}"/>
    <cellStyle name="Moneda 12" xfId="132" xr:uid="{EFDAC6A0-AAED-4A37-BF10-63AB413FADEB}"/>
    <cellStyle name="Moneda 12 2" xfId="133" xr:uid="{47A414F5-E36D-402B-B11F-67A9F04C539D}"/>
    <cellStyle name="Moneda 12 3" xfId="134" xr:uid="{1A217D86-0A99-4009-8F78-5F29F945028D}"/>
    <cellStyle name="Moneda 13" xfId="135" xr:uid="{95468637-86B4-4807-A284-325F1E6E63F0}"/>
    <cellStyle name="Moneda 13 2" xfId="136" xr:uid="{B1786FC0-4679-4F0E-B339-2FE5755F73B8}"/>
    <cellStyle name="Moneda 13 3" xfId="137" xr:uid="{9D027648-435B-4DE6-BFAD-1E9AFCD39DB9}"/>
    <cellStyle name="Moneda 14" xfId="138" xr:uid="{567D7ACB-165E-4355-A241-D5999BE5D983}"/>
    <cellStyle name="Moneda 14 2" xfId="139" xr:uid="{A8E47EDA-7D76-4D0A-BD11-D1DD6E5E3104}"/>
    <cellStyle name="Moneda 14 3" xfId="140" xr:uid="{949B77CC-0A7F-427E-A9E1-81F8BE251AF9}"/>
    <cellStyle name="Moneda 15" xfId="125" xr:uid="{DA8A3496-EA64-468C-BBED-D7EE7FB0A9B2}"/>
    <cellStyle name="Moneda 16" xfId="269" xr:uid="{ED40753C-E780-4CB4-9441-9DD002BF3C69}"/>
    <cellStyle name="Moneda 17" xfId="270" xr:uid="{D6966EB5-9975-475E-B607-A6FBD5DC54D8}"/>
    <cellStyle name="Moneda 18" xfId="271" xr:uid="{107150DE-E650-494F-87EF-1DB2120339D5}"/>
    <cellStyle name="Moneda 19" xfId="272" xr:uid="{41D9377E-3BE1-437A-AB1F-841DB2099FAF}"/>
    <cellStyle name="Moneda 2" xfId="49" xr:uid="{DBDCFC1D-A1FC-412C-8FD7-037AD85A62E9}"/>
    <cellStyle name="Moneda 2 2" xfId="142" xr:uid="{ECE1AC6F-8BC4-41D0-965C-505BDE47B31A}"/>
    <cellStyle name="Moneda 2 2 2" xfId="143" xr:uid="{1E11D140-18D2-4F4F-A792-E838BC8567A8}"/>
    <cellStyle name="Moneda 2 2 3" xfId="144" xr:uid="{9B7B6141-9F13-4E5D-AA16-09DBC1BBCBE8}"/>
    <cellStyle name="Moneda 2 3" xfId="145" xr:uid="{B3F0B9BE-4018-419D-BC95-C3B3BD199817}"/>
    <cellStyle name="Moneda 2 3 2" xfId="146" xr:uid="{1F3E23F5-DCB3-4D55-8FF6-0BD45D5F5722}"/>
    <cellStyle name="Moneda 2 3 3" xfId="147" xr:uid="{BE4E74DC-4FF4-4790-A6D7-799BF8F2A5C7}"/>
    <cellStyle name="Moneda 2 4" xfId="148" xr:uid="{A14C0C7C-4DB8-4E05-9C7A-07F64F927255}"/>
    <cellStyle name="Moneda 2 5" xfId="141" xr:uid="{F830580B-E467-49B3-8DA6-1FE6D2881193}"/>
    <cellStyle name="Moneda 2 6" xfId="83" xr:uid="{7FD880D1-E676-4266-A97B-FEA8AB4FC7B2}"/>
    <cellStyle name="Moneda 2 7" xfId="308" xr:uid="{F7329BC8-1FA4-4DBB-A9F2-B95CD3791BED}"/>
    <cellStyle name="Moneda 2 8" xfId="324" xr:uid="{4B7AA013-AFDD-4E87-AC7C-19261F264C2B}"/>
    <cellStyle name="Moneda 20" xfId="274" xr:uid="{A07FB92E-28C4-40A6-ABDB-22438D6898A7}"/>
    <cellStyle name="Moneda 21" xfId="84" xr:uid="{BC4371C8-C125-4EC9-8003-1EE58A3D3A54}"/>
    <cellStyle name="Moneda 22" xfId="278" xr:uid="{25C5AFC3-B534-4ADD-916F-89A6D2CB1343}"/>
    <cellStyle name="Moneda 23" xfId="301" xr:uid="{4D716A06-B6A6-438D-9461-E587AFE9974B}"/>
    <cellStyle name="Moneda 24" xfId="318" xr:uid="{F76A3304-2506-4BE6-84EC-5150C1BE55FE}"/>
    <cellStyle name="Moneda 25" xfId="331" xr:uid="{5003BAD9-8983-4E9F-B36B-2454A098E822}"/>
    <cellStyle name="Moneda 26" xfId="335" xr:uid="{385EED9C-1391-458F-9E3F-46BC22F36F10}"/>
    <cellStyle name="Moneda 27" xfId="339" xr:uid="{BD67722F-1599-4791-9DC8-55D882651C56}"/>
    <cellStyle name="Moneda 28" xfId="342" xr:uid="{E8017B1D-D715-499F-B463-2FE3125E07C9}"/>
    <cellStyle name="Moneda 29" xfId="345" xr:uid="{61E19818-7561-4A58-AFFB-D801C4DB29D4}"/>
    <cellStyle name="Moneda 3" xfId="54" xr:uid="{5BC79A38-9D77-4479-AC71-D8B869E25245}"/>
    <cellStyle name="Moneda 3 2" xfId="150" xr:uid="{799AA22B-E5A9-44C4-9B3A-C101F967AB4C}"/>
    <cellStyle name="Moneda 3 2 2" xfId="151" xr:uid="{A23B4403-9130-47CA-BF35-1FEE21A7D0B8}"/>
    <cellStyle name="Moneda 3 2 3" xfId="152" xr:uid="{185767DC-A5CD-41CF-BAF2-7DE02A0249E4}"/>
    <cellStyle name="Moneda 3 3" xfId="153" xr:uid="{AB1A9C08-2C46-4CC7-96D7-AE22A86995CE}"/>
    <cellStyle name="Moneda 3 3 2" xfId="154" xr:uid="{18555C07-6051-4101-A6A2-CE52C6CB6374}"/>
    <cellStyle name="Moneda 3 3 3" xfId="155" xr:uid="{785DF077-3E5D-4461-B761-3D06B23046E2}"/>
    <cellStyle name="Moneda 3 4" xfId="156" xr:uid="{7CFA2B3B-3FD0-412D-9821-AB3AB084246B}"/>
    <cellStyle name="Moneda 3 5" xfId="157" xr:uid="{8BD3D029-707C-4BD1-B25C-B537E8788E65}"/>
    <cellStyle name="Moneda 3 6" xfId="149" xr:uid="{9E93499B-4437-49CE-8E34-9E254504ED46}"/>
    <cellStyle name="Moneda 30" xfId="349" xr:uid="{A749E5D3-7ED1-406E-BC0C-8CA399D375BA}"/>
    <cellStyle name="Moneda 31" xfId="351" xr:uid="{49B06ADE-0CAF-4FE2-BACE-7F14E6370C7A}"/>
    <cellStyle name="Moneda 32" xfId="352" xr:uid="{225CC031-18AD-4131-BFFA-49996190CE63}"/>
    <cellStyle name="Moneda 33" xfId="353" xr:uid="{E8EEA6FA-C94A-45C8-85F4-CB496EAA69D0}"/>
    <cellStyle name="Moneda 34" xfId="356" xr:uid="{C759C4EA-ACD8-4889-AC16-282A31550B26}"/>
    <cellStyle name="Moneda 35" xfId="316" xr:uid="{FD14DBCA-50B2-45C0-87E1-FA31010A5863}"/>
    <cellStyle name="Moneda 36" xfId="376" xr:uid="{F38EF468-A3FD-4A3B-97C7-E1749EDA6953}"/>
    <cellStyle name="Moneda 37" xfId="74" xr:uid="{C068CFA5-B5CA-4191-8D15-4BCBCE1805C2}"/>
    <cellStyle name="Moneda 38" xfId="372" xr:uid="{EA76C921-0B08-4AFC-8099-C3A78A1EF33F}"/>
    <cellStyle name="Moneda 39" xfId="364" xr:uid="{D2FCA6C2-C9C6-4F10-B823-AA7FC343933C}"/>
    <cellStyle name="Moneda 4" xfId="60" xr:uid="{6A18B477-8147-452E-90FA-5C14A5BBF1A7}"/>
    <cellStyle name="Moneda 4 2" xfId="159" xr:uid="{B5F7EFAD-7F12-4141-89E2-449E2A4E5239}"/>
    <cellStyle name="Moneda 4 2 2" xfId="160" xr:uid="{A773F14F-0053-498C-A85F-72A51B6F2A9F}"/>
    <cellStyle name="Moneda 4 2 3" xfId="161" xr:uid="{008E1783-7583-4EE3-B05C-B1A89822D26A}"/>
    <cellStyle name="Moneda 4 3" xfId="162" xr:uid="{EA320E37-8387-44E1-8BE6-ADF950408E20}"/>
    <cellStyle name="Moneda 4 4" xfId="163" xr:uid="{7D6422F1-4349-4F10-B3CF-17885CB7D14A}"/>
    <cellStyle name="Moneda 4 5" xfId="158" xr:uid="{8ADE9F19-8DAB-4E54-A804-74BB7AAAAE74}"/>
    <cellStyle name="Moneda 40" xfId="374" xr:uid="{658544FC-AEA7-444F-AE48-C9FA06995D2C}"/>
    <cellStyle name="Moneda 41" xfId="362" xr:uid="{516CC20F-CEB6-4040-BB5D-A68AAC22B161}"/>
    <cellStyle name="Moneda 42" xfId="368" xr:uid="{5C8FEBF7-8D2E-4B7B-AD0D-3F72D61AAE88}"/>
    <cellStyle name="Moneda 43" xfId="366" xr:uid="{965F901F-F2D5-4507-8182-793F4DD50C8E}"/>
    <cellStyle name="Moneda 44" xfId="44" xr:uid="{6D710CF5-78DD-4045-B88F-BC1785986173}"/>
    <cellStyle name="Moneda 45" xfId="46" xr:uid="{EC9F9E8E-9B1F-4531-85F5-1954C0A69FEA}"/>
    <cellStyle name="Moneda 46" xfId="382" xr:uid="{1A30E293-42F8-4BA7-AA73-E83217099501}"/>
    <cellStyle name="Moneda 47" xfId="384" xr:uid="{246B78A0-3F5B-419F-BD20-5A972ECC7FDA}"/>
    <cellStyle name="Moneda 5" xfId="62" xr:uid="{00E1A06D-CDB3-4A53-A7A9-E7360970DD33}"/>
    <cellStyle name="Moneda 5 2" xfId="165" xr:uid="{A7B92CEB-0F34-4E65-B1A6-EAC17B8F8BE6}"/>
    <cellStyle name="Moneda 5 3" xfId="166" xr:uid="{E05D7F39-BE21-4520-90B9-A22981E58F41}"/>
    <cellStyle name="Moneda 5 4" xfId="164" xr:uid="{1EA630DC-242F-4E1B-8CBB-FC1410E0BEA7}"/>
    <cellStyle name="Moneda 6" xfId="65" xr:uid="{33D7CE03-4456-40D4-9706-7C8E41C6B62D}"/>
    <cellStyle name="Moneda 6 2" xfId="168" xr:uid="{947693E3-C3C0-4F4B-892D-1C94B7B35B46}"/>
    <cellStyle name="Moneda 6 3" xfId="169" xr:uid="{E0C8DDD6-181C-41BE-93B5-EB7D494A2CBB}"/>
    <cellStyle name="Moneda 6 4" xfId="167" xr:uid="{9919C9A8-9D36-4978-8F56-530134EF7BAC}"/>
    <cellStyle name="Moneda 7" xfId="170" xr:uid="{491913E2-E4F2-4AD6-961F-6E0B4579A03C}"/>
    <cellStyle name="Moneda 7 2" xfId="171" xr:uid="{D93A1E4B-4632-43EB-A6D6-B0D185D13529}"/>
    <cellStyle name="Moneda 7 3" xfId="172" xr:uid="{92483AF0-7701-4038-9AB1-5444EE45A11D}"/>
    <cellStyle name="Moneda 8" xfId="173" xr:uid="{2E6C5CBF-6225-43B0-A61E-1227F561B6AA}"/>
    <cellStyle name="Moneda 8 2" xfId="174" xr:uid="{7CC2B350-6603-49A3-B9AF-6B757EA9AE16}"/>
    <cellStyle name="Moneda 8 3" xfId="175" xr:uid="{84A266B8-DB47-4EA4-9356-B450D900730A}"/>
    <cellStyle name="Moneda 9" xfId="176" xr:uid="{3D8AFDDF-2E06-4781-9246-64AF529851E2}"/>
    <cellStyle name="Moneda 9 2" xfId="177" xr:uid="{1AC36370-76C1-4D46-A740-792C95F765AC}"/>
    <cellStyle name="Moneda 9 3" xfId="178" xr:uid="{14C348F3-C7B9-42C8-868E-41489EB428F8}"/>
    <cellStyle name="Neutral" xfId="8" builtinId="28" customBuiltin="1"/>
    <cellStyle name="Neutral 2" xfId="69" xr:uid="{ED44F871-50C2-4301-83B5-39173B7DC930}"/>
    <cellStyle name="Normal" xfId="0" builtinId="0"/>
    <cellStyle name="Normal 10" xfId="179" xr:uid="{0B7D47AC-1EF8-4359-8F5B-E72F0A79DB29}"/>
    <cellStyle name="Normal 11" xfId="180" xr:uid="{E09951FE-0C8A-4828-8860-FF9D72C16D5B}"/>
    <cellStyle name="Normal 11 2" xfId="279" xr:uid="{485E392D-94B2-4B53-9010-846678CAA41C}"/>
    <cellStyle name="Normal 12" xfId="181" xr:uid="{9814CC42-B390-48F8-8978-0C28F31519B1}"/>
    <cellStyle name="Normal 12 2" xfId="182" xr:uid="{2F01B0F2-C7CA-42B8-BEA7-40CF094AC528}"/>
    <cellStyle name="Normal 12 2 2" xfId="287" xr:uid="{B3F851AA-62FF-4ADD-A632-1396ECFCE3BC}"/>
    <cellStyle name="Normal 12 3" xfId="183" xr:uid="{898AE8BC-DCD4-47EF-8A94-532FC14C7562}"/>
    <cellStyle name="Normal 12 4" xfId="284" xr:uid="{8DAF4B7B-C139-4430-963B-ED8AD812F051}"/>
    <cellStyle name="Normal 13" xfId="184" xr:uid="{95314E5E-C91F-44DB-B68D-490C34E696AA}"/>
    <cellStyle name="Normal 14" xfId="185" xr:uid="{D7ABCDD3-AF35-42A3-926B-CCF53B3B8F6B}"/>
    <cellStyle name="Normal 15" xfId="186" xr:uid="{E6F67DA5-C2DB-45C1-A775-6098EA0D5F10}"/>
    <cellStyle name="Normal 16" xfId="187" xr:uid="{F0BBA052-32FA-4877-B3A3-B679353CB915}"/>
    <cellStyle name="Normal 16 2" xfId="297" xr:uid="{0019C5E7-EA08-40E9-A2E3-79C127756435}"/>
    <cellStyle name="Normal 17" xfId="188" xr:uid="{1BF6EEEA-4DCD-409D-9E4D-35BCD36D9BED}"/>
    <cellStyle name="Normal 18" xfId="189" xr:uid="{341D0F0C-F545-4987-936D-E0D7093A0275}"/>
    <cellStyle name="Normal 19" xfId="190" xr:uid="{84C52BFA-E2B7-4E0C-8D7E-32D3135827D0}"/>
    <cellStyle name="Normal 2" xfId="55" xr:uid="{F547EBE3-2C79-4C05-9F82-79A0A28C9664}"/>
    <cellStyle name="Normal 2 2" xfId="50" xr:uid="{5A27214C-7804-410F-907B-BDFA69223384}"/>
    <cellStyle name="Normal 2 2 2" xfId="58" xr:uid="{E023143B-8AAB-42B5-962D-7D0CA074663A}"/>
    <cellStyle name="Normal 2 3" xfId="191" xr:uid="{68BFA5C5-2E23-411D-A121-CF5BCDAFEBE4}"/>
    <cellStyle name="Normal 2 4" xfId="306" xr:uid="{F06F8818-9DB6-42C8-96DA-13AE1E1D4C88}"/>
    <cellStyle name="Normal 2 5" xfId="337" xr:uid="{E075F5B4-7ECB-4E9A-BDAA-FA0E55DBFD0A}"/>
    <cellStyle name="Normal 20" xfId="192" xr:uid="{1FA7A74A-3198-46EB-BEE9-DCD1B68CDCA2}"/>
    <cellStyle name="Normal 21" xfId="193" xr:uid="{03FB1175-022B-4F04-9BCB-61864E5BDEEE}"/>
    <cellStyle name="Normal 22" xfId="85" xr:uid="{5F876352-FCDE-4BB5-BCD0-B78FCAC292A5}"/>
    <cellStyle name="Normal 3" xfId="194" xr:uid="{F02EDCE2-255E-4F85-84F2-FE0C86D31AF0}"/>
    <cellStyle name="Normal 3 2" xfId="282" xr:uid="{3A507B42-AE3C-4267-86F4-5721096A3FF3}"/>
    <cellStyle name="Normal 3 2 2" xfId="289" xr:uid="{69BE152D-4DE3-4C57-B26F-0CB74C0914E7}"/>
    <cellStyle name="Normal 4" xfId="195" xr:uid="{359797EB-B5EF-4B73-B3A4-A732A5B5E533}"/>
    <cellStyle name="Normal 4 2" xfId="196" xr:uid="{DD620670-7FAE-4379-8CA1-E32F95E2B1D7}"/>
    <cellStyle name="Normal 4 2 2" xfId="197" xr:uid="{C2915A5A-8F31-459C-9A02-18CF133BCAE8}"/>
    <cellStyle name="Normal 4 2 2 2" xfId="198" xr:uid="{D3AF740E-DFA5-4E4F-9EF7-83BACF8F3375}"/>
    <cellStyle name="Normal 4 2 2 2 2" xfId="199" xr:uid="{AFB754DF-2F9E-4C63-BE63-2BE2C9C2853A}"/>
    <cellStyle name="Normal 4 2 2 2 2 2" xfId="200" xr:uid="{F384353A-0D02-4897-B375-E4BB1896EA96}"/>
    <cellStyle name="Normal 4 2 2 2 2 3" xfId="201" xr:uid="{EF311718-A306-4D83-A76A-8AF64D9C8923}"/>
    <cellStyle name="Normal 4 2 2 2 3" xfId="202" xr:uid="{6E9AF7DD-869B-4F0E-BF8A-F41674A8C9C1}"/>
    <cellStyle name="Normal 4 2 2 3" xfId="203" xr:uid="{950109AC-0490-4FE8-BD0D-2966BE17868E}"/>
    <cellStyle name="Normal 4 2 2 3 2" xfId="204" xr:uid="{BCFCB834-D334-40A9-B2BC-DDBE0928666B}"/>
    <cellStyle name="Normal 4 2 2 3 3" xfId="205" xr:uid="{AB0B69E8-81AD-40D9-ACF5-17A710D5F53E}"/>
    <cellStyle name="Normal 4 2 2 4" xfId="206" xr:uid="{FD8181BA-FFA9-4D74-A9AE-338B6DA20A3B}"/>
    <cellStyle name="Normal 4 2 2_Escovar_8_1_Agosto_Registro y gestion de glosas_Modificación" xfId="207" xr:uid="{5E6E5076-904C-49B8-88EF-35368EBA1ADB}"/>
    <cellStyle name="Normal 4 2 3" xfId="208" xr:uid="{B6A02C5F-0060-48A4-8BB2-1121D0283667}"/>
    <cellStyle name="Normal 4 2 3 2" xfId="209" xr:uid="{0146DCB3-569B-45B7-B05D-B834DCD14D0E}"/>
    <cellStyle name="Normal 4 2 3 3" xfId="210" xr:uid="{DFC75778-4A5F-4624-9752-65C88BC0AA08}"/>
    <cellStyle name="Normal 4 2 4" xfId="211" xr:uid="{A6BF3CBC-81E6-438D-9D59-37352920D4CE}"/>
    <cellStyle name="Normal 4 2 5" xfId="288" xr:uid="{1252E5C7-DB94-4468-85BC-1B2000889B68}"/>
    <cellStyle name="Normal 4 3" xfId="212" xr:uid="{1B85E64D-7F97-4EA7-B614-ECF1827B70FE}"/>
    <cellStyle name="Normal 4 3 2" xfId="213" xr:uid="{60E54BA1-9E5B-49BB-BDCD-F264FA9AFF88}"/>
    <cellStyle name="Normal 4 3 3" xfId="214" xr:uid="{E5FE816F-1523-4B3A-9CE0-F48E79057FBB}"/>
    <cellStyle name="Normal 4 4" xfId="215" xr:uid="{B0B6EF9E-4BAE-4822-ABE9-8CA0775F9829}"/>
    <cellStyle name="Normal 4 5" xfId="283" xr:uid="{0965F2AF-72AB-4A61-9F70-729878ED4D2D}"/>
    <cellStyle name="Normal 5" xfId="216" xr:uid="{6042621D-CE02-4336-BBFF-2780F7E4FCC8}"/>
    <cellStyle name="Normal 5 2" xfId="217" xr:uid="{21A2FAB7-E833-4E79-A352-0E1AA8E304BA}"/>
    <cellStyle name="Normal 5 2 2" xfId="218" xr:uid="{4B137370-1A55-4017-9F9E-AB2C088B068F}"/>
    <cellStyle name="Normal 5 2 2 2" xfId="219" xr:uid="{8BBFACAD-6865-43A1-8024-735A5252479F}"/>
    <cellStyle name="Normal 5 2 2 3" xfId="220" xr:uid="{A5B78AE2-A851-4CAF-B7A8-1D8FF5FF1D88}"/>
    <cellStyle name="Normal 5 2 3" xfId="221" xr:uid="{99E5B83E-E754-445F-9320-36FFE351ED9F}"/>
    <cellStyle name="Normal 5 3" xfId="222" xr:uid="{7A5E59BF-FBB0-4BEE-B794-F130579AA2C8}"/>
    <cellStyle name="Normal 5 3 2" xfId="223" xr:uid="{6828F39A-B5EF-4996-B1F8-7CE94ED5B320}"/>
    <cellStyle name="Normal 5 3 3" xfId="224" xr:uid="{F89C3199-9580-46D6-9422-395F5D3A505C}"/>
    <cellStyle name="Normal 5 4" xfId="225" xr:uid="{8F3C64D8-73F2-4DF0-B569-41BFD06652B4}"/>
    <cellStyle name="Normal 6" xfId="226" xr:uid="{57B08426-8F20-4CBB-8354-934D51317BED}"/>
    <cellStyle name="Normal 6 2" xfId="227" xr:uid="{7BD099F1-E1DF-40AD-A057-404A3F5A4BCA}"/>
    <cellStyle name="Normal 6 2 2" xfId="228" xr:uid="{F43F8FF4-65FF-40F4-BD52-500F91B35030}"/>
    <cellStyle name="Normal 6 2 2 2" xfId="229" xr:uid="{F11FF51A-460C-4BEA-ACB1-D903AC5DCD0D}"/>
    <cellStyle name="Normal 6 2 2 3" xfId="230" xr:uid="{D956E3CC-1A58-4475-B4D1-D36A88976802}"/>
    <cellStyle name="Normal 6 2 3" xfId="231" xr:uid="{7F4DEB10-F808-43B6-9566-5E6EF705CB54}"/>
    <cellStyle name="Normal 6 3" xfId="232" xr:uid="{F4A02705-052C-4DEF-A718-0EC8BBC85508}"/>
    <cellStyle name="Normal 6 3 2" xfId="233" xr:uid="{E22702A2-2FFD-453D-85C4-B5FA08EAF781}"/>
    <cellStyle name="Normal 6 3 3" xfId="234" xr:uid="{B8BD4594-B055-4639-A865-D031108CDB20}"/>
    <cellStyle name="Normal 6 4" xfId="235" xr:uid="{9B5ACCB3-98F4-4ABF-9887-93CA483D76ED}"/>
    <cellStyle name="Normal 7" xfId="236" xr:uid="{E09272C1-D5FA-48AE-8B56-77792AE6D99F}"/>
    <cellStyle name="Normal 7 2" xfId="237" xr:uid="{0F228E68-FC8E-4D0C-A1ED-818C9132542B}"/>
    <cellStyle name="Normal 7 2 2" xfId="238" xr:uid="{CBD33562-76DB-4745-BDBA-3D223A1ED98B}"/>
    <cellStyle name="Normal 7 2 3" xfId="239" xr:uid="{678EA891-2784-43DB-A00F-F9438277B1D3}"/>
    <cellStyle name="Normal 7 3" xfId="240" xr:uid="{A30FCA71-E125-4E26-B171-2C0D2E3C7A02}"/>
    <cellStyle name="Normal 7 4" xfId="321" xr:uid="{A93DA545-5B51-4836-AC42-D70A031CEBA4}"/>
    <cellStyle name="Normal 8" xfId="241" xr:uid="{A4365DDB-312D-48F5-9FF4-525C350A9386}"/>
    <cellStyle name="Normal 8 2" xfId="242" xr:uid="{FB013EEB-F6C6-4CF0-AA10-EC8C337F0635}"/>
    <cellStyle name="Normal 8 2 2" xfId="243" xr:uid="{FA71F9C0-3977-4AD3-8912-79A0C2AF75D4}"/>
    <cellStyle name="Normal 8 2 3" xfId="244" xr:uid="{08F00F7B-4EA4-48BF-BC55-B1C9C35FED9F}"/>
    <cellStyle name="Normal 8 3" xfId="245" xr:uid="{9F3DE0D6-B7A6-4720-826A-CB6B2B2FACD9}"/>
    <cellStyle name="Normal 9" xfId="246" xr:uid="{3AC5D215-0ADF-4354-A25C-BEC0BE5B9367}"/>
    <cellStyle name="Normal 9 2" xfId="247" xr:uid="{49EC642B-9512-4A63-80DB-B7DF027FE204}"/>
    <cellStyle name="Normal 9 2 2" xfId="248" xr:uid="{4D802D00-13AA-406F-9D12-E6EC0F71B9A8}"/>
    <cellStyle name="Normal 9 2 3" xfId="249" xr:uid="{B2542167-9BE9-4EF6-9863-743F24EA5D9B}"/>
    <cellStyle name="Normal 9 3" xfId="250" xr:uid="{203EFC72-E2BE-48D9-8ADF-B5CC871A6C3A}"/>
    <cellStyle name="Notas" xfId="15" builtinId="10" customBuiltin="1"/>
    <cellStyle name="Notas 2" xfId="251" xr:uid="{68D4BF1F-B257-4095-AABA-9F64B95053B2}"/>
    <cellStyle name="Notas 2 2" xfId="252" xr:uid="{279682C0-5779-4FDE-B799-EE9B4C9D1356}"/>
    <cellStyle name="Notas 2 3" xfId="253" xr:uid="{4A400B3C-87EB-43B7-AE77-8C947F1C4A16}"/>
    <cellStyle name="Notas 3" xfId="254" xr:uid="{62CBDE8D-5014-4521-882F-4BEEA8004B7F}"/>
    <cellStyle name="Piloto de Datos Ángulo" xfId="255" xr:uid="{0E9DC342-D97C-430A-B44B-B327A1DB413B}"/>
    <cellStyle name="Piloto de Datos Campo" xfId="256" xr:uid="{E3FEAA76-D208-4E02-9B71-C2387BD252DB}"/>
    <cellStyle name="Piloto de Datos Resultado" xfId="257" xr:uid="{0057AA06-6223-4BD1-B21D-3777050FA241}"/>
    <cellStyle name="Piloto de Datos Título" xfId="258" xr:uid="{F63CD677-F91C-4A97-B572-B6CE49AB2CBB}"/>
    <cellStyle name="Piloto de Datos Valor" xfId="259" xr:uid="{E4D8A8FE-A15C-465C-8F7C-DE090314B708}"/>
    <cellStyle name="Porcentaje" xfId="43" builtinId="5"/>
    <cellStyle name="Porcentaje 2" xfId="260" xr:uid="{049827C0-5699-4B13-A3C4-C8535A817A72}"/>
    <cellStyle name="Porcentaje 2 2" xfId="261" xr:uid="{C3A6055E-9F67-4AB1-897A-4EAD9F50C478}"/>
    <cellStyle name="Porcentaje 2 3" xfId="262" xr:uid="{C66C3992-7F51-4C0A-B94D-3CA5CB1FF9FB}"/>
    <cellStyle name="Porcentual 2" xfId="263" xr:uid="{6B4DF411-DEBB-464C-8C7C-F58BE61CE252}"/>
    <cellStyle name="Porcentual 2 2" xfId="264" xr:uid="{743A0CA2-9020-46B5-B993-E11383DA732A}"/>
    <cellStyle name="Porcentual 2 2 2" xfId="265" xr:uid="{256FE588-C14F-403B-AB13-F2811A178F3A}"/>
    <cellStyle name="Porcentual 2 2 3" xfId="266" xr:uid="{A8CECC4A-AD99-4C66-9320-C7FA04525369}"/>
    <cellStyle name="Porcentual 2 3" xfId="267" xr:uid="{C04C3757-72BC-4148-AB70-A6CB8C4E089B}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ítulo 4" xfId="76" xr:uid="{95B056FC-A2C9-414D-AB04-13A50EB05FCA}"/>
    <cellStyle name="Total" xfId="17" builtinId="25" customBuiltin="1"/>
  </cellStyles>
  <dxfs count="0"/>
  <tableStyles count="1" defaultTableStyle="TableStyleMedium2" defaultPivotStyle="PivotStyleLight16">
    <tableStyle name="Invisible" pivot="0" table="0" count="0" xr9:uid="{B3A5BF09-6572-4547-BD39-BE1980E0B16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D8816F-A2FE-421A-B664-B883E7F45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73F9077-A7BD-4827-BC00-BDDF2EA26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CB25865-748E-4A7E-80A2-1DB3B28EA8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FA92056-925E-47E4-8169-DE660B2D5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workbookViewId="0">
      <selection activeCell="H2" sqref="H2"/>
    </sheetView>
  </sheetViews>
  <sheetFormatPr baseColWidth="10" defaultRowHeight="14.5" x14ac:dyDescent="0.35"/>
  <cols>
    <col min="1" max="1" width="12.453125" customWidth="1"/>
    <col min="2" max="2" width="10.7265625" customWidth="1"/>
    <col min="3" max="3" width="10.26953125" customWidth="1"/>
    <col min="4" max="4" width="11.1796875" customWidth="1"/>
    <col min="5" max="5" width="13" customWidth="1"/>
    <col min="6" max="6" width="13.7265625" customWidth="1"/>
    <col min="7" max="7" width="11.1796875" customWidth="1"/>
    <col min="8" max="8" width="12" customWidth="1"/>
    <col min="9" max="9" width="13.81640625" customWidth="1"/>
    <col min="10" max="10" width="11.453125" customWidth="1"/>
    <col min="11" max="11" width="16" customWidth="1"/>
    <col min="12" max="12" width="13.1796875" customWidth="1"/>
  </cols>
  <sheetData>
    <row r="1" spans="1:12" s="2" customFormat="1" ht="37.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35">
      <c r="A2" s="3">
        <v>838000096</v>
      </c>
      <c r="B2" s="4" t="s">
        <v>12</v>
      </c>
      <c r="C2" s="3" t="s">
        <v>13</v>
      </c>
      <c r="D2" s="3">
        <v>1672014</v>
      </c>
      <c r="E2" s="5">
        <v>45682.627083333333</v>
      </c>
      <c r="F2" s="5">
        <v>45694.458333333336</v>
      </c>
      <c r="G2" s="10">
        <v>116800</v>
      </c>
      <c r="H2" s="10">
        <v>116800</v>
      </c>
      <c r="I2" s="7" t="s">
        <v>14</v>
      </c>
      <c r="J2" s="8" t="s">
        <v>15</v>
      </c>
      <c r="K2" s="7" t="s">
        <v>16</v>
      </c>
      <c r="L2" s="8" t="s">
        <v>17</v>
      </c>
    </row>
    <row r="3" spans="1:12" x14ac:dyDescent="0.35">
      <c r="A3" s="3"/>
      <c r="B3" s="4"/>
      <c r="C3" s="3"/>
      <c r="D3" s="4"/>
      <c r="E3" s="4"/>
      <c r="F3" s="4"/>
      <c r="G3" s="4"/>
      <c r="H3" s="6"/>
      <c r="I3" s="4"/>
      <c r="J3" s="4"/>
      <c r="K3" s="4"/>
      <c r="L3" s="4"/>
    </row>
    <row r="4" spans="1:12" x14ac:dyDescent="0.35">
      <c r="A4" s="4"/>
      <c r="B4" s="4"/>
      <c r="C4" s="4"/>
      <c r="D4" s="4"/>
      <c r="E4" s="4"/>
      <c r="F4" s="4"/>
      <c r="G4" s="9"/>
      <c r="H4" s="9"/>
      <c r="I4" s="4"/>
      <c r="J4" s="4"/>
      <c r="K4" s="4"/>
      <c r="L4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8C8E9-4C5F-4C5D-B6AB-5CCE6CCABCD6}">
  <dimension ref="A1:AW3"/>
  <sheetViews>
    <sheetView workbookViewId="0">
      <selection activeCell="G3" sqref="G3"/>
    </sheetView>
  </sheetViews>
  <sheetFormatPr baseColWidth="10" defaultRowHeight="14.5" x14ac:dyDescent="0.35"/>
  <cols>
    <col min="1" max="1" width="8.1796875" bestFit="1" customWidth="1"/>
    <col min="3" max="3" width="6.36328125" bestFit="1" customWidth="1"/>
    <col min="4" max="4" width="6.6328125" bestFit="1" customWidth="1"/>
    <col min="5" max="5" width="9.26953125" bestFit="1" customWidth="1"/>
    <col min="7" max="7" width="8.453125" bestFit="1" customWidth="1"/>
    <col min="8" max="8" width="8.08984375" bestFit="1" customWidth="1"/>
    <col min="9" max="9" width="8.54296875" bestFit="1" customWidth="1"/>
    <col min="10" max="10" width="8.36328125" bestFit="1" customWidth="1"/>
    <col min="11" max="11" width="7.36328125" bestFit="1" customWidth="1"/>
    <col min="12" max="12" width="5.90625" bestFit="1" customWidth="1"/>
    <col min="13" max="13" width="8.81640625" bestFit="1" customWidth="1"/>
    <col min="14" max="14" width="8.90625" bestFit="1" customWidth="1"/>
    <col min="20" max="20" width="10.08984375" bestFit="1" customWidth="1"/>
    <col min="21" max="21" width="9.453125" bestFit="1" customWidth="1"/>
    <col min="22" max="22" width="8.7265625" bestFit="1" customWidth="1"/>
    <col min="23" max="23" width="9.1796875" bestFit="1" customWidth="1"/>
    <col min="24" max="24" width="4.54296875" bestFit="1" customWidth="1"/>
    <col min="25" max="25" width="5" bestFit="1" customWidth="1"/>
    <col min="26" max="27" width="8.54296875" bestFit="1" customWidth="1"/>
    <col min="29" max="29" width="11.6328125" customWidth="1"/>
    <col min="31" max="31" width="11.7265625" customWidth="1"/>
    <col min="39" max="39" width="13.7265625" customWidth="1"/>
    <col min="41" max="41" width="13.90625" customWidth="1"/>
    <col min="42" max="42" width="10.81640625" customWidth="1"/>
    <col min="43" max="43" width="12.08984375" customWidth="1"/>
    <col min="46" max="46" width="13.26953125" customWidth="1"/>
    <col min="47" max="47" width="13.453125" customWidth="1"/>
    <col min="49" max="49" width="12.90625" customWidth="1"/>
  </cols>
  <sheetData>
    <row r="1" spans="1:49" x14ac:dyDescent="0.35">
      <c r="A1" s="19">
        <v>45747</v>
      </c>
      <c r="G1" s="20"/>
      <c r="H1" s="20"/>
      <c r="I1" s="21">
        <v>116800</v>
      </c>
      <c r="J1" s="21">
        <v>116800</v>
      </c>
      <c r="O1" s="22">
        <v>116800</v>
      </c>
      <c r="P1" s="22"/>
      <c r="Q1" s="21">
        <v>0</v>
      </c>
      <c r="R1" s="23"/>
      <c r="S1" s="22"/>
      <c r="T1" s="20"/>
      <c r="U1" s="20"/>
      <c r="V1" s="20"/>
      <c r="W1" s="20"/>
      <c r="X1" s="22"/>
      <c r="Y1" s="22"/>
      <c r="Z1" s="21">
        <v>116800</v>
      </c>
      <c r="AA1" s="21">
        <v>116800</v>
      </c>
      <c r="AB1" s="21">
        <v>0</v>
      </c>
      <c r="AC1" s="22"/>
      <c r="AD1" s="22"/>
      <c r="AE1" s="22"/>
      <c r="AF1" s="22"/>
      <c r="AG1" s="22"/>
      <c r="AH1" s="22"/>
      <c r="AI1" s="21">
        <v>0</v>
      </c>
      <c r="AJ1" s="21">
        <v>0</v>
      </c>
      <c r="AK1" s="21">
        <v>0</v>
      </c>
      <c r="AL1" s="21">
        <v>0</v>
      </c>
      <c r="AM1" s="21">
        <v>0</v>
      </c>
      <c r="AN1" s="21">
        <v>0</v>
      </c>
      <c r="AO1" s="21">
        <v>0</v>
      </c>
      <c r="AP1" s="21">
        <v>0</v>
      </c>
      <c r="AQ1" s="21">
        <v>0</v>
      </c>
      <c r="AR1" s="21">
        <v>0</v>
      </c>
      <c r="AS1" s="22"/>
      <c r="AT1" s="22"/>
      <c r="AU1" s="22"/>
      <c r="AV1" s="22"/>
      <c r="AW1" s="21"/>
    </row>
    <row r="2" spans="1:49" ht="30" x14ac:dyDescent="0.35">
      <c r="A2" s="67" t="s">
        <v>0</v>
      </c>
      <c r="B2" s="67" t="s">
        <v>1</v>
      </c>
      <c r="C2" s="67" t="s">
        <v>2</v>
      </c>
      <c r="D2" s="67" t="s">
        <v>3</v>
      </c>
      <c r="E2" s="67" t="s">
        <v>18</v>
      </c>
      <c r="F2" s="67" t="s">
        <v>19</v>
      </c>
      <c r="G2" s="68" t="s">
        <v>4</v>
      </c>
      <c r="H2" s="68" t="s">
        <v>5</v>
      </c>
      <c r="I2" s="69" t="s">
        <v>6</v>
      </c>
      <c r="J2" s="69" t="s">
        <v>7</v>
      </c>
      <c r="K2" s="67" t="s">
        <v>8</v>
      </c>
      <c r="L2" s="67" t="s">
        <v>9</v>
      </c>
      <c r="M2" s="67" t="s">
        <v>10</v>
      </c>
      <c r="N2" s="67" t="s">
        <v>11</v>
      </c>
      <c r="O2" s="66" t="s">
        <v>20</v>
      </c>
      <c r="P2" s="79" t="s">
        <v>28</v>
      </c>
      <c r="Q2" s="80" t="s">
        <v>29</v>
      </c>
      <c r="R2" s="81" t="s">
        <v>30</v>
      </c>
      <c r="S2" s="82" t="s">
        <v>31</v>
      </c>
      <c r="T2" s="83" t="s">
        <v>32</v>
      </c>
      <c r="U2" s="83" t="s">
        <v>33</v>
      </c>
      <c r="V2" s="83" t="s">
        <v>34</v>
      </c>
      <c r="W2" s="83" t="s">
        <v>35</v>
      </c>
      <c r="X2" s="82" t="s">
        <v>36</v>
      </c>
      <c r="Y2" s="82" t="s">
        <v>37</v>
      </c>
      <c r="Z2" s="82" t="s">
        <v>38</v>
      </c>
      <c r="AA2" s="82" t="s">
        <v>39</v>
      </c>
      <c r="AB2" s="84" t="s">
        <v>42</v>
      </c>
      <c r="AC2" s="84" t="s">
        <v>43</v>
      </c>
      <c r="AD2" s="84" t="s">
        <v>44</v>
      </c>
      <c r="AE2" s="84" t="s">
        <v>45</v>
      </c>
      <c r="AF2" s="84" t="s">
        <v>46</v>
      </c>
      <c r="AG2" s="84" t="s">
        <v>47</v>
      </c>
      <c r="AH2" s="84" t="s">
        <v>48</v>
      </c>
      <c r="AI2" s="85" t="s">
        <v>49</v>
      </c>
      <c r="AJ2" s="85" t="s">
        <v>50</v>
      </c>
      <c r="AK2" s="85" t="s">
        <v>51</v>
      </c>
      <c r="AL2" s="85" t="s">
        <v>41</v>
      </c>
      <c r="AM2" s="85" t="s">
        <v>52</v>
      </c>
      <c r="AN2" s="85" t="s">
        <v>40</v>
      </c>
      <c r="AO2" s="85" t="s">
        <v>53</v>
      </c>
      <c r="AP2" s="85" t="s">
        <v>54</v>
      </c>
      <c r="AQ2" s="85" t="s">
        <v>55</v>
      </c>
      <c r="AR2" s="86" t="s">
        <v>56</v>
      </c>
      <c r="AS2" s="86" t="s">
        <v>57</v>
      </c>
      <c r="AT2" s="86" t="s">
        <v>58</v>
      </c>
      <c r="AU2" s="86" t="s">
        <v>59</v>
      </c>
      <c r="AV2" s="86" t="s">
        <v>60</v>
      </c>
      <c r="AW2" s="86" t="s">
        <v>61</v>
      </c>
    </row>
    <row r="3" spans="1:49" x14ac:dyDescent="0.35">
      <c r="A3" s="73">
        <v>838000096</v>
      </c>
      <c r="B3" s="75" t="s">
        <v>21</v>
      </c>
      <c r="C3" s="73" t="s">
        <v>13</v>
      </c>
      <c r="D3" s="73">
        <v>1672014</v>
      </c>
      <c r="E3" s="73" t="s">
        <v>22</v>
      </c>
      <c r="F3" s="73" t="s">
        <v>23</v>
      </c>
      <c r="G3" s="72">
        <v>45682.627083333333</v>
      </c>
      <c r="H3" s="72">
        <v>45694.458333333336</v>
      </c>
      <c r="I3" s="77">
        <v>116800</v>
      </c>
      <c r="J3" s="74">
        <v>116800</v>
      </c>
      <c r="K3" s="76" t="s">
        <v>14</v>
      </c>
      <c r="L3" s="71" t="s">
        <v>15</v>
      </c>
      <c r="M3" s="76" t="s">
        <v>16</v>
      </c>
      <c r="N3" s="71" t="s">
        <v>17</v>
      </c>
      <c r="O3" s="88" t="e">
        <v>#N/A</v>
      </c>
      <c r="P3" s="87" t="s">
        <v>62</v>
      </c>
      <c r="Q3" s="55">
        <v>116800</v>
      </c>
      <c r="R3" s="73">
        <v>1222567536</v>
      </c>
      <c r="S3" s="73" t="s">
        <v>24</v>
      </c>
      <c r="T3" s="72">
        <v>45682</v>
      </c>
      <c r="U3" s="72">
        <v>45694</v>
      </c>
      <c r="V3" s="72">
        <v>45713</v>
      </c>
      <c r="W3" s="72"/>
      <c r="X3" s="78">
        <v>34</v>
      </c>
      <c r="Y3" s="78" t="s">
        <v>25</v>
      </c>
      <c r="Z3" s="77">
        <v>116800</v>
      </c>
      <c r="AA3" s="77">
        <v>116800</v>
      </c>
      <c r="AB3" s="73">
        <v>0</v>
      </c>
      <c r="AC3" s="73"/>
      <c r="AD3" s="73"/>
      <c r="AE3" s="73"/>
      <c r="AF3" s="73" t="s">
        <v>26</v>
      </c>
      <c r="AG3" s="73"/>
      <c r="AH3" s="73" t="s">
        <v>27</v>
      </c>
      <c r="AI3" s="73">
        <v>0</v>
      </c>
      <c r="AJ3" s="73">
        <v>0</v>
      </c>
      <c r="AK3" s="73">
        <v>0</v>
      </c>
      <c r="AL3" s="73">
        <v>0</v>
      </c>
      <c r="AM3" s="73">
        <v>0</v>
      </c>
      <c r="AN3" s="73">
        <v>0</v>
      </c>
      <c r="AO3" s="55">
        <v>116800</v>
      </c>
      <c r="AP3" s="73">
        <v>0</v>
      </c>
      <c r="AQ3" s="73">
        <v>0</v>
      </c>
      <c r="AR3" s="73">
        <v>0</v>
      </c>
      <c r="AS3" s="73">
        <v>0</v>
      </c>
      <c r="AT3" s="73"/>
      <c r="AU3" s="73"/>
      <c r="AV3" s="73"/>
      <c r="AW3" s="7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22723-D330-4BD1-92DD-73B6D8063E0D}">
  <dimension ref="B1:J42"/>
  <sheetViews>
    <sheetView showGridLines="0" tabSelected="1" topLeftCell="A10" zoomScaleNormal="100" workbookViewId="0">
      <selection activeCell="C13" sqref="C13"/>
    </sheetView>
  </sheetViews>
  <sheetFormatPr baseColWidth="10" defaultColWidth="10.90625" defaultRowHeight="12.5" x14ac:dyDescent="0.25"/>
  <cols>
    <col min="1" max="1" width="1" style="65" customWidth="1"/>
    <col min="2" max="2" width="10.90625" style="65"/>
    <col min="3" max="3" width="17.54296875" style="65" customWidth="1"/>
    <col min="4" max="4" width="11.54296875" style="65" customWidth="1"/>
    <col min="5" max="8" width="10.90625" style="65"/>
    <col min="9" max="9" width="22.54296875" style="65" customWidth="1"/>
    <col min="10" max="10" width="14" style="65" customWidth="1"/>
    <col min="11" max="11" width="1.81640625" style="65" customWidth="1"/>
    <col min="12" max="16384" width="10.90625" style="65"/>
  </cols>
  <sheetData>
    <row r="1" spans="2:10" ht="6" customHeight="1" thickBot="1" x14ac:dyDescent="0.3"/>
    <row r="2" spans="2:10" ht="19.5" customHeight="1" x14ac:dyDescent="0.25">
      <c r="B2" s="61"/>
      <c r="C2" s="32"/>
      <c r="D2" s="89" t="s">
        <v>63</v>
      </c>
      <c r="E2" s="90"/>
      <c r="F2" s="90"/>
      <c r="G2" s="90"/>
      <c r="H2" s="90"/>
      <c r="I2" s="91"/>
      <c r="J2" s="95" t="s">
        <v>64</v>
      </c>
    </row>
    <row r="3" spans="2:10" ht="15.75" customHeight="1" thickBot="1" x14ac:dyDescent="0.3">
      <c r="B3" s="46"/>
      <c r="C3" s="25"/>
      <c r="D3" s="92"/>
      <c r="E3" s="93"/>
      <c r="F3" s="93"/>
      <c r="G3" s="93"/>
      <c r="H3" s="93"/>
      <c r="I3" s="94"/>
      <c r="J3" s="96"/>
    </row>
    <row r="4" spans="2:10" ht="13" x14ac:dyDescent="0.25">
      <c r="B4" s="46"/>
      <c r="C4" s="25"/>
      <c r="D4" s="27"/>
      <c r="E4" s="26"/>
      <c r="F4" s="26"/>
      <c r="G4" s="26"/>
      <c r="H4" s="26"/>
      <c r="I4" s="16"/>
      <c r="J4" s="12"/>
    </row>
    <row r="5" spans="2:10" ht="13" x14ac:dyDescent="0.25">
      <c r="B5" s="46"/>
      <c r="C5" s="25"/>
      <c r="D5" s="28" t="s">
        <v>65</v>
      </c>
      <c r="E5" s="11"/>
      <c r="F5" s="11"/>
      <c r="G5" s="11"/>
      <c r="H5" s="11"/>
      <c r="I5" s="15"/>
      <c r="J5" s="15" t="s">
        <v>66</v>
      </c>
    </row>
    <row r="6" spans="2:10" ht="13.5" thickBot="1" x14ac:dyDescent="0.3">
      <c r="B6" s="17"/>
      <c r="C6" s="70"/>
      <c r="D6" s="24"/>
      <c r="E6" s="53"/>
      <c r="F6" s="53"/>
      <c r="G6" s="53"/>
      <c r="H6" s="53"/>
      <c r="I6" s="49"/>
      <c r="J6" s="59"/>
    </row>
    <row r="7" spans="2:10" x14ac:dyDescent="0.25">
      <c r="B7" s="44"/>
      <c r="J7" s="45"/>
    </row>
    <row r="8" spans="2:10" x14ac:dyDescent="0.25">
      <c r="B8" s="44"/>
      <c r="J8" s="45"/>
    </row>
    <row r="9" spans="2:10" x14ac:dyDescent="0.25">
      <c r="B9" s="44"/>
      <c r="C9" s="65" t="str">
        <f ca="1">+CONCATENATE("Santiago de Cali, ",TEXT(TODAY(),"MMMM DD YYYY"))</f>
        <v>Santiago de Cali, abril 29 2025</v>
      </c>
      <c r="J9" s="45"/>
    </row>
    <row r="10" spans="2:10" ht="13" x14ac:dyDescent="0.3">
      <c r="B10" s="44"/>
      <c r="C10" s="63"/>
      <c r="E10" s="31"/>
      <c r="H10" s="47"/>
      <c r="J10" s="45"/>
    </row>
    <row r="11" spans="2:10" x14ac:dyDescent="0.25">
      <c r="B11" s="44"/>
      <c r="J11" s="45"/>
    </row>
    <row r="12" spans="2:10" ht="13" x14ac:dyDescent="0.3">
      <c r="B12" s="44"/>
      <c r="C12" s="63" t="s">
        <v>95</v>
      </c>
      <c r="J12" s="45"/>
    </row>
    <row r="13" spans="2:10" ht="13" x14ac:dyDescent="0.3">
      <c r="B13" s="44"/>
      <c r="C13" s="63" t="s">
        <v>96</v>
      </c>
      <c r="J13" s="45"/>
    </row>
    <row r="14" spans="2:10" x14ac:dyDescent="0.25">
      <c r="B14" s="44"/>
      <c r="J14" s="45"/>
    </row>
    <row r="15" spans="2:10" x14ac:dyDescent="0.25">
      <c r="B15" s="44"/>
      <c r="C15" s="65" t="s">
        <v>94</v>
      </c>
      <c r="J15" s="45"/>
    </row>
    <row r="16" spans="2:10" x14ac:dyDescent="0.25">
      <c r="B16" s="44"/>
      <c r="C16" s="29"/>
      <c r="J16" s="45"/>
    </row>
    <row r="17" spans="2:10" ht="13" x14ac:dyDescent="0.25">
      <c r="B17" s="44"/>
      <c r="C17" s="65" t="s">
        <v>67</v>
      </c>
      <c r="D17" s="31"/>
      <c r="H17" s="14" t="s">
        <v>68</v>
      </c>
      <c r="I17" s="52" t="s">
        <v>69</v>
      </c>
      <c r="J17" s="45"/>
    </row>
    <row r="18" spans="2:10" ht="13" x14ac:dyDescent="0.3">
      <c r="B18" s="44"/>
      <c r="C18" s="63" t="s">
        <v>70</v>
      </c>
      <c r="D18" s="63"/>
      <c r="E18" s="63"/>
      <c r="F18" s="63"/>
      <c r="H18" s="42">
        <v>1</v>
      </c>
      <c r="I18" s="41">
        <v>116800</v>
      </c>
      <c r="J18" s="45"/>
    </row>
    <row r="19" spans="2:10" x14ac:dyDescent="0.25">
      <c r="B19" s="44"/>
      <c r="C19" s="65" t="s">
        <v>71</v>
      </c>
      <c r="H19" s="43">
        <v>0</v>
      </c>
      <c r="I19" s="62">
        <v>0</v>
      </c>
      <c r="J19" s="45"/>
    </row>
    <row r="20" spans="2:10" x14ac:dyDescent="0.25">
      <c r="B20" s="44"/>
      <c r="C20" s="65" t="s">
        <v>72</v>
      </c>
      <c r="H20" s="43">
        <v>0</v>
      </c>
      <c r="I20" s="62">
        <v>0</v>
      </c>
      <c r="J20" s="45"/>
    </row>
    <row r="21" spans="2:10" x14ac:dyDescent="0.25">
      <c r="B21" s="44"/>
      <c r="C21" s="65" t="s">
        <v>73</v>
      </c>
      <c r="H21" s="43">
        <v>0</v>
      </c>
      <c r="I21" s="62">
        <v>0</v>
      </c>
      <c r="J21" s="45"/>
    </row>
    <row r="22" spans="2:10" x14ac:dyDescent="0.25">
      <c r="B22" s="44"/>
      <c r="C22" s="65" t="s">
        <v>74</v>
      </c>
      <c r="H22" s="43">
        <v>0</v>
      </c>
      <c r="I22" s="62">
        <v>0</v>
      </c>
      <c r="J22" s="45"/>
    </row>
    <row r="23" spans="2:10" x14ac:dyDescent="0.25">
      <c r="B23" s="44"/>
      <c r="C23" s="65" t="s">
        <v>75</v>
      </c>
      <c r="H23" s="43">
        <v>0</v>
      </c>
      <c r="I23" s="62">
        <v>0</v>
      </c>
      <c r="J23" s="45"/>
    </row>
    <row r="24" spans="2:10" ht="13" thickBot="1" x14ac:dyDescent="0.3">
      <c r="B24" s="44"/>
      <c r="C24" s="65" t="s">
        <v>76</v>
      </c>
      <c r="H24" s="51">
        <v>0</v>
      </c>
      <c r="I24" s="40">
        <v>0</v>
      </c>
      <c r="J24" s="45"/>
    </row>
    <row r="25" spans="2:10" ht="13" x14ac:dyDescent="0.3">
      <c r="B25" s="44"/>
      <c r="C25" s="63" t="s">
        <v>77</v>
      </c>
      <c r="D25" s="63"/>
      <c r="E25" s="63"/>
      <c r="F25" s="63"/>
      <c r="H25" s="42">
        <f>H19+H20+H21+H22+H24+H23</f>
        <v>0</v>
      </c>
      <c r="I25" s="41">
        <f>I19+I20+I21+I22+I24+I23</f>
        <v>0</v>
      </c>
      <c r="J25" s="45"/>
    </row>
    <row r="26" spans="2:10" x14ac:dyDescent="0.25">
      <c r="B26" s="44"/>
      <c r="C26" s="65" t="s">
        <v>78</v>
      </c>
      <c r="H26" s="43">
        <v>1</v>
      </c>
      <c r="I26" s="62">
        <v>116800</v>
      </c>
      <c r="J26" s="45"/>
    </row>
    <row r="27" spans="2:10" ht="13" thickBot="1" x14ac:dyDescent="0.3">
      <c r="B27" s="44"/>
      <c r="C27" s="65" t="s">
        <v>54</v>
      </c>
      <c r="H27" s="51">
        <v>0</v>
      </c>
      <c r="I27" s="40">
        <v>0</v>
      </c>
      <c r="J27" s="45"/>
    </row>
    <row r="28" spans="2:10" ht="13" x14ac:dyDescent="0.3">
      <c r="B28" s="44"/>
      <c r="C28" s="63" t="s">
        <v>79</v>
      </c>
      <c r="D28" s="63"/>
      <c r="E28" s="63"/>
      <c r="F28" s="63"/>
      <c r="H28" s="42">
        <f>H26+H27</f>
        <v>1</v>
      </c>
      <c r="I28" s="41">
        <f>I26+I27</f>
        <v>116800</v>
      </c>
      <c r="J28" s="45"/>
    </row>
    <row r="29" spans="2:10" ht="13.5" thickBot="1" x14ac:dyDescent="0.35">
      <c r="B29" s="44"/>
      <c r="C29" s="65" t="s">
        <v>80</v>
      </c>
      <c r="D29" s="63"/>
      <c r="E29" s="63"/>
      <c r="F29" s="63"/>
      <c r="H29" s="51">
        <v>0</v>
      </c>
      <c r="I29" s="40">
        <v>0</v>
      </c>
      <c r="J29" s="45"/>
    </row>
    <row r="30" spans="2:10" ht="13" x14ac:dyDescent="0.3">
      <c r="B30" s="44"/>
      <c r="C30" s="63" t="s">
        <v>81</v>
      </c>
      <c r="D30" s="63"/>
      <c r="E30" s="63"/>
      <c r="F30" s="63"/>
      <c r="H30" s="43">
        <f>H29</f>
        <v>0</v>
      </c>
      <c r="I30" s="62">
        <f>I29</f>
        <v>0</v>
      </c>
      <c r="J30" s="45"/>
    </row>
    <row r="31" spans="2:10" ht="13" x14ac:dyDescent="0.3">
      <c r="B31" s="44"/>
      <c r="C31" s="63"/>
      <c r="D31" s="63"/>
      <c r="E31" s="63"/>
      <c r="F31" s="63"/>
      <c r="H31" s="58"/>
      <c r="I31" s="41"/>
      <c r="J31" s="45"/>
    </row>
    <row r="32" spans="2:10" ht="13.5" thickBot="1" x14ac:dyDescent="0.35">
      <c r="B32" s="44"/>
      <c r="C32" s="63" t="s">
        <v>82</v>
      </c>
      <c r="D32" s="63"/>
      <c r="H32" s="57">
        <f>H25+H28+H30</f>
        <v>1</v>
      </c>
      <c r="I32" s="64">
        <f>I25+I28+I30</f>
        <v>116800</v>
      </c>
      <c r="J32" s="45"/>
    </row>
    <row r="33" spans="2:10" ht="13.5" thickTop="1" x14ac:dyDescent="0.3">
      <c r="B33" s="44"/>
      <c r="C33" s="63"/>
      <c r="D33" s="63"/>
      <c r="H33" s="50">
        <f>+H18-H32</f>
        <v>0</v>
      </c>
      <c r="I33" s="62">
        <f>+I18-I32</f>
        <v>0</v>
      </c>
      <c r="J33" s="45"/>
    </row>
    <row r="34" spans="2:10" x14ac:dyDescent="0.25">
      <c r="B34" s="44"/>
      <c r="G34" s="50"/>
      <c r="H34" s="50"/>
      <c r="I34" s="50"/>
      <c r="J34" s="45"/>
    </row>
    <row r="35" spans="2:10" x14ac:dyDescent="0.25">
      <c r="B35" s="44"/>
      <c r="G35" s="50"/>
      <c r="H35" s="50"/>
      <c r="I35" s="50"/>
      <c r="J35" s="45"/>
    </row>
    <row r="36" spans="2:10" ht="13" x14ac:dyDescent="0.3">
      <c r="B36" s="44"/>
      <c r="C36" s="63"/>
      <c r="G36" s="50"/>
      <c r="H36" s="50"/>
      <c r="I36" s="50"/>
      <c r="J36" s="45"/>
    </row>
    <row r="37" spans="2:10" ht="13.5" thickBot="1" x14ac:dyDescent="0.35">
      <c r="B37" s="44"/>
      <c r="C37" s="38" t="s">
        <v>97</v>
      </c>
      <c r="D37" s="56"/>
      <c r="H37" s="38" t="s">
        <v>83</v>
      </c>
      <c r="I37" s="56"/>
      <c r="J37" s="45"/>
    </row>
    <row r="38" spans="2:10" ht="13" x14ac:dyDescent="0.3">
      <c r="B38" s="44"/>
      <c r="C38" s="63" t="s">
        <v>98</v>
      </c>
      <c r="D38" s="50"/>
      <c r="H38" s="39" t="s">
        <v>84</v>
      </c>
      <c r="I38" s="50"/>
      <c r="J38" s="45"/>
    </row>
    <row r="39" spans="2:10" ht="13" x14ac:dyDescent="0.3">
      <c r="B39" s="44"/>
      <c r="C39" s="63" t="s">
        <v>21</v>
      </c>
      <c r="H39" s="63" t="s">
        <v>85</v>
      </c>
      <c r="I39" s="50"/>
      <c r="J39" s="45"/>
    </row>
    <row r="40" spans="2:10" x14ac:dyDescent="0.25">
      <c r="B40" s="44"/>
      <c r="G40" s="50"/>
      <c r="H40" s="50"/>
      <c r="I40" s="50"/>
      <c r="J40" s="45"/>
    </row>
    <row r="41" spans="2:10" ht="12.75" customHeight="1" x14ac:dyDescent="0.25">
      <c r="B41" s="44"/>
      <c r="C41" s="97" t="s">
        <v>86</v>
      </c>
      <c r="D41" s="97"/>
      <c r="E41" s="97"/>
      <c r="F41" s="97"/>
      <c r="G41" s="97"/>
      <c r="H41" s="97"/>
      <c r="I41" s="97"/>
      <c r="J41" s="45"/>
    </row>
    <row r="42" spans="2:10" ht="18.75" customHeight="1" thickBot="1" x14ac:dyDescent="0.3">
      <c r="B42" s="48"/>
      <c r="C42" s="37"/>
      <c r="D42" s="37"/>
      <c r="E42" s="37"/>
      <c r="F42" s="37"/>
      <c r="G42" s="37"/>
      <c r="H42" s="37"/>
      <c r="I42" s="37"/>
      <c r="J42" s="13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DD5D8-EFF4-446E-BAC6-F43D476895EE}">
  <dimension ref="B1:J37"/>
  <sheetViews>
    <sheetView showGridLines="0" topLeftCell="A5" zoomScale="84" zoomScaleNormal="84" zoomScaleSheetLayoutView="100" workbookViewId="0">
      <selection activeCell="D11" sqref="D11"/>
    </sheetView>
  </sheetViews>
  <sheetFormatPr baseColWidth="10" defaultColWidth="11.453125" defaultRowHeight="12.5" x14ac:dyDescent="0.25"/>
  <cols>
    <col min="1" max="1" width="4.453125" style="65" customWidth="1"/>
    <col min="2" max="2" width="11.453125" style="65"/>
    <col min="3" max="3" width="12.81640625" style="65" customWidth="1"/>
    <col min="4" max="4" width="22" style="65" customWidth="1"/>
    <col min="5" max="8" width="11.453125" style="65"/>
    <col min="9" max="9" width="24.81640625" style="65" customWidth="1"/>
    <col min="10" max="10" width="12.54296875" style="65" customWidth="1"/>
    <col min="11" max="11" width="1.81640625" style="65" customWidth="1"/>
    <col min="12" max="16384" width="11.453125" style="65"/>
  </cols>
  <sheetData>
    <row r="1" spans="2:10" ht="18" customHeight="1" thickBot="1" x14ac:dyDescent="0.3"/>
    <row r="2" spans="2:10" ht="19.5" customHeight="1" x14ac:dyDescent="0.25">
      <c r="B2" s="61"/>
      <c r="C2" s="32"/>
      <c r="D2" s="89" t="s">
        <v>87</v>
      </c>
      <c r="E2" s="90"/>
      <c r="F2" s="90"/>
      <c r="G2" s="90"/>
      <c r="H2" s="90"/>
      <c r="I2" s="91"/>
      <c r="J2" s="95" t="s">
        <v>64</v>
      </c>
    </row>
    <row r="3" spans="2:10" ht="15.75" customHeight="1" thickBot="1" x14ac:dyDescent="0.3">
      <c r="B3" s="46"/>
      <c r="C3" s="25"/>
      <c r="D3" s="92"/>
      <c r="E3" s="93"/>
      <c r="F3" s="93"/>
      <c r="G3" s="93"/>
      <c r="H3" s="93"/>
      <c r="I3" s="94"/>
      <c r="J3" s="96"/>
    </row>
    <row r="4" spans="2:10" ht="13" x14ac:dyDescent="0.25">
      <c r="B4" s="46"/>
      <c r="C4" s="25"/>
      <c r="E4" s="26"/>
      <c r="F4" s="26"/>
      <c r="G4" s="26"/>
      <c r="H4" s="26"/>
      <c r="I4" s="16"/>
      <c r="J4" s="12"/>
    </row>
    <row r="5" spans="2:10" ht="13" x14ac:dyDescent="0.25">
      <c r="B5" s="46"/>
      <c r="C5" s="25"/>
      <c r="D5" s="98" t="s">
        <v>88</v>
      </c>
      <c r="E5" s="99"/>
      <c r="F5" s="99"/>
      <c r="G5" s="99"/>
      <c r="H5" s="99"/>
      <c r="I5" s="100"/>
      <c r="J5" s="15" t="s">
        <v>89</v>
      </c>
    </row>
    <row r="6" spans="2:10" ht="13.5" thickBot="1" x14ac:dyDescent="0.3">
      <c r="B6" s="17"/>
      <c r="C6" s="70"/>
      <c r="D6" s="24"/>
      <c r="E6" s="53"/>
      <c r="F6" s="53"/>
      <c r="G6" s="53"/>
      <c r="H6" s="53"/>
      <c r="I6" s="49"/>
      <c r="J6" s="59"/>
    </row>
    <row r="7" spans="2:10" x14ac:dyDescent="0.25">
      <c r="B7" s="44"/>
      <c r="J7" s="45"/>
    </row>
    <row r="8" spans="2:10" x14ac:dyDescent="0.25">
      <c r="B8" s="44"/>
      <c r="J8" s="45"/>
    </row>
    <row r="9" spans="2:10" x14ac:dyDescent="0.25">
      <c r="B9" s="44"/>
      <c r="C9" s="65" t="str">
        <f ca="1">+'FOR-CSA-018'!C9</f>
        <v>Santiago de Cali, abril 29 2025</v>
      </c>
      <c r="D9" s="47"/>
      <c r="E9" s="31"/>
      <c r="J9" s="45"/>
    </row>
    <row r="10" spans="2:10" ht="13" x14ac:dyDescent="0.3">
      <c r="B10" s="44"/>
      <c r="C10" s="63"/>
      <c r="J10" s="45"/>
    </row>
    <row r="11" spans="2:10" ht="13" x14ac:dyDescent="0.3">
      <c r="B11" s="44"/>
      <c r="C11" s="63" t="str">
        <f>+'FOR-CSA-018'!C12</f>
        <v>Señores : HOSP SAN RAFAEL DE LETICIA</v>
      </c>
      <c r="J11" s="45"/>
    </row>
    <row r="12" spans="2:10" ht="13" x14ac:dyDescent="0.3">
      <c r="B12" s="44"/>
      <c r="C12" s="63" t="str">
        <f>+'FOR-CSA-018'!C13</f>
        <v>NIT: 838000096</v>
      </c>
      <c r="J12" s="45"/>
    </row>
    <row r="13" spans="2:10" x14ac:dyDescent="0.25">
      <c r="B13" s="44"/>
      <c r="J13" s="45"/>
    </row>
    <row r="14" spans="2:10" x14ac:dyDescent="0.25">
      <c r="B14" s="44"/>
      <c r="C14" s="65" t="s">
        <v>90</v>
      </c>
      <c r="J14" s="45"/>
    </row>
    <row r="15" spans="2:10" x14ac:dyDescent="0.25">
      <c r="B15" s="44"/>
      <c r="C15" s="29"/>
      <c r="J15" s="45"/>
    </row>
    <row r="16" spans="2:10" ht="13" x14ac:dyDescent="0.3">
      <c r="B16" s="44"/>
      <c r="C16" s="54"/>
      <c r="D16" s="31"/>
      <c r="H16" s="18" t="s">
        <v>68</v>
      </c>
      <c r="I16" s="18" t="s">
        <v>69</v>
      </c>
      <c r="J16" s="45"/>
    </row>
    <row r="17" spans="2:10" ht="13" x14ac:dyDescent="0.3">
      <c r="B17" s="44"/>
      <c r="C17" s="63" t="str">
        <f>+'FOR-CSA-018'!C17</f>
        <v>Con Corte al dia: 31/03/2025</v>
      </c>
      <c r="D17" s="63"/>
      <c r="E17" s="63"/>
      <c r="F17" s="63"/>
      <c r="H17" s="60">
        <f>+SUM(H18:H23)</f>
        <v>0</v>
      </c>
      <c r="I17" s="36">
        <f>+SUM(I18:I23)</f>
        <v>0</v>
      </c>
      <c r="J17" s="45"/>
    </row>
    <row r="18" spans="2:10" x14ac:dyDescent="0.25">
      <c r="B18" s="44"/>
      <c r="C18" s="65" t="s">
        <v>71</v>
      </c>
      <c r="H18" s="35">
        <f>+'FOR-CSA-018'!H19</f>
        <v>0</v>
      </c>
      <c r="I18" s="34">
        <f>+'FOR-CSA-018'!I19</f>
        <v>0</v>
      </c>
      <c r="J18" s="45"/>
    </row>
    <row r="19" spans="2:10" x14ac:dyDescent="0.25">
      <c r="B19" s="44"/>
      <c r="C19" s="65" t="s">
        <v>72</v>
      </c>
      <c r="H19" s="35">
        <f>+'FOR-CSA-018'!H20</f>
        <v>0</v>
      </c>
      <c r="I19" s="34">
        <f>+'FOR-CSA-018'!I20</f>
        <v>0</v>
      </c>
      <c r="J19" s="45"/>
    </row>
    <row r="20" spans="2:10" x14ac:dyDescent="0.25">
      <c r="B20" s="44"/>
      <c r="C20" s="65" t="s">
        <v>73</v>
      </c>
      <c r="H20" s="35">
        <f>+'FOR-CSA-018'!H21</f>
        <v>0</v>
      </c>
      <c r="I20" s="34">
        <f>+'FOR-CSA-018'!I21</f>
        <v>0</v>
      </c>
      <c r="J20" s="45"/>
    </row>
    <row r="21" spans="2:10" x14ac:dyDescent="0.25">
      <c r="B21" s="44"/>
      <c r="C21" s="65" t="s">
        <v>74</v>
      </c>
      <c r="H21" s="35">
        <f>+'FOR-CSA-018'!H22</f>
        <v>0</v>
      </c>
      <c r="I21" s="34">
        <f>+'FOR-CSA-018'!I22</f>
        <v>0</v>
      </c>
      <c r="J21" s="45"/>
    </row>
    <row r="22" spans="2:10" x14ac:dyDescent="0.25">
      <c r="B22" s="44"/>
      <c r="C22" s="65" t="s">
        <v>75</v>
      </c>
      <c r="H22" s="35">
        <f>+'FOR-CSA-018'!H23</f>
        <v>0</v>
      </c>
      <c r="I22" s="34">
        <f>+'FOR-CSA-018'!I23</f>
        <v>0</v>
      </c>
      <c r="J22" s="45"/>
    </row>
    <row r="23" spans="2:10" x14ac:dyDescent="0.25">
      <c r="B23" s="44"/>
      <c r="C23" s="65" t="s">
        <v>91</v>
      </c>
      <c r="H23" s="35">
        <f>+'FOR-CSA-018'!H24</f>
        <v>0</v>
      </c>
      <c r="I23" s="34">
        <f>+'FOR-CSA-018'!I24</f>
        <v>0</v>
      </c>
      <c r="J23" s="45"/>
    </row>
    <row r="24" spans="2:10" ht="13" x14ac:dyDescent="0.3">
      <c r="B24" s="44"/>
      <c r="C24" s="63" t="s">
        <v>92</v>
      </c>
      <c r="D24" s="63"/>
      <c r="E24" s="63"/>
      <c r="F24" s="63"/>
      <c r="H24" s="60">
        <f>SUM(H18:H23)</f>
        <v>0</v>
      </c>
      <c r="I24" s="36">
        <f>+SUBTOTAL(9,I18:I23)</f>
        <v>0</v>
      </c>
      <c r="J24" s="45"/>
    </row>
    <row r="25" spans="2:10" ht="13.5" thickBot="1" x14ac:dyDescent="0.35">
      <c r="B25" s="44"/>
      <c r="C25" s="63"/>
      <c r="D25" s="63"/>
      <c r="H25" s="33"/>
      <c r="I25" s="30"/>
      <c r="J25" s="45"/>
    </row>
    <row r="26" spans="2:10" ht="13.5" thickTop="1" x14ac:dyDescent="0.3">
      <c r="B26" s="44"/>
      <c r="C26" s="63"/>
      <c r="D26" s="63"/>
      <c r="H26" s="50"/>
      <c r="I26" s="62"/>
      <c r="J26" s="45"/>
    </row>
    <row r="27" spans="2:10" ht="13" x14ac:dyDescent="0.3">
      <c r="B27" s="44"/>
      <c r="C27" s="63"/>
      <c r="D27" s="63"/>
      <c r="H27" s="50"/>
      <c r="I27" s="62"/>
      <c r="J27" s="45"/>
    </row>
    <row r="28" spans="2:10" ht="13" x14ac:dyDescent="0.3">
      <c r="B28" s="44"/>
      <c r="C28" s="63"/>
      <c r="D28" s="63"/>
      <c r="H28" s="50"/>
      <c r="I28" s="62"/>
      <c r="J28" s="45"/>
    </row>
    <row r="29" spans="2:10" x14ac:dyDescent="0.25">
      <c r="B29" s="44"/>
      <c r="G29" s="50"/>
      <c r="H29" s="50"/>
      <c r="I29" s="50"/>
      <c r="J29" s="45"/>
    </row>
    <row r="30" spans="2:10" ht="13.5" thickBot="1" x14ac:dyDescent="0.35">
      <c r="B30" s="44"/>
      <c r="C30" s="38" t="str">
        <f>+'FOR-CSA-018'!C37</f>
        <v>Risoney Barbosa</v>
      </c>
      <c r="D30" s="38"/>
      <c r="G30" s="38" t="str">
        <f>+'FOR-CSA-018'!H37</f>
        <v>Lizeth Ome G.</v>
      </c>
      <c r="H30" s="56"/>
      <c r="I30" s="50"/>
      <c r="J30" s="45"/>
    </row>
    <row r="31" spans="2:10" ht="13" x14ac:dyDescent="0.3">
      <c r="B31" s="44"/>
      <c r="C31" s="39" t="str">
        <f>+'FOR-CSA-018'!C38</f>
        <v>Apoyo area de cartera</v>
      </c>
      <c r="D31" s="39"/>
      <c r="G31" s="39" t="str">
        <f>+'FOR-CSA-018'!H38</f>
        <v>Cartera - Cuentas Salud</v>
      </c>
      <c r="H31" s="50"/>
      <c r="I31" s="50"/>
      <c r="J31" s="45"/>
    </row>
    <row r="32" spans="2:10" ht="13" x14ac:dyDescent="0.3">
      <c r="B32" s="44"/>
      <c r="C32" s="39" t="str">
        <f>+'FOR-CSA-018'!C39</f>
        <v>HOSP SAN RAFAEL DE LETICIA</v>
      </c>
      <c r="D32" s="39"/>
      <c r="G32" s="39" t="str">
        <f>+'FOR-CSA-018'!H39</f>
        <v>EPS Comfenalco Valle.</v>
      </c>
      <c r="H32" s="50"/>
      <c r="I32" s="50"/>
      <c r="J32" s="45"/>
    </row>
    <row r="33" spans="2:10" ht="13" x14ac:dyDescent="0.3">
      <c r="B33" s="44"/>
      <c r="C33" s="39"/>
      <c r="D33" s="39"/>
      <c r="G33" s="39"/>
      <c r="H33" s="50"/>
      <c r="I33" s="50"/>
      <c r="J33" s="45"/>
    </row>
    <row r="34" spans="2:10" ht="13" x14ac:dyDescent="0.3">
      <c r="B34" s="44"/>
      <c r="C34" s="39"/>
      <c r="D34" s="39"/>
      <c r="G34" s="39"/>
      <c r="H34" s="50"/>
      <c r="I34" s="50"/>
      <c r="J34" s="45"/>
    </row>
    <row r="35" spans="2:10" ht="14" x14ac:dyDescent="0.25">
      <c r="B35" s="44"/>
      <c r="C35" s="101" t="s">
        <v>93</v>
      </c>
      <c r="D35" s="101"/>
      <c r="E35" s="101"/>
      <c r="F35" s="101"/>
      <c r="G35" s="101"/>
      <c r="H35" s="101"/>
      <c r="I35" s="101"/>
      <c r="J35" s="45"/>
    </row>
    <row r="36" spans="2:10" ht="13" x14ac:dyDescent="0.3">
      <c r="B36" s="44"/>
      <c r="C36" s="39"/>
      <c r="D36" s="39"/>
      <c r="G36" s="39"/>
      <c r="H36" s="50"/>
      <c r="I36" s="50"/>
      <c r="J36" s="45"/>
    </row>
    <row r="37" spans="2:10" ht="18.75" customHeight="1" thickBot="1" x14ac:dyDescent="0.3">
      <c r="B37" s="48"/>
      <c r="C37" s="37"/>
      <c r="D37" s="37"/>
      <c r="E37" s="37"/>
      <c r="F37" s="37"/>
      <c r="G37" s="56"/>
      <c r="H37" s="56"/>
      <c r="I37" s="56"/>
      <c r="J37" s="1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HSRL235</dc:creator>
  <cp:lastModifiedBy>Neyla Lizeth Ome Guamanga</cp:lastModifiedBy>
  <cp:lastPrinted>2025-04-29T16:02:39Z</cp:lastPrinted>
  <dcterms:created xsi:type="dcterms:W3CDTF">2024-10-09T13:05:28Z</dcterms:created>
  <dcterms:modified xsi:type="dcterms:W3CDTF">2025-04-29T16:02:51Z</dcterms:modified>
</cp:coreProperties>
</file>